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phlindert/Desktop/Firewood prices US 1700-2010/"/>
    </mc:Choice>
  </mc:AlternateContent>
  <xr:revisionPtr revIDLastSave="0" documentId="13_ncr:1_{EAC8CF09-B121-864E-800E-ED8215F863AD}" xr6:coauthVersionLast="47" xr6:coauthVersionMax="47" xr10:uidLastSave="{00000000-0000-0000-0000-000000000000}"/>
  <bookViews>
    <workbookView xWindow="1420" yWindow="800" windowWidth="35840" windowHeight="20300" activeTab="3" xr2:uid="{00000000-000D-0000-FFFF-FFFF00000000}"/>
  </bookViews>
  <sheets>
    <sheet name="Massachusetts 1701-1834" sheetId="4" r:id="rId1"/>
    <sheet name="Massachusetts 1851-1891" sheetId="3" r:id="rId2"/>
    <sheet name="Massachusetts 1860 - 1883" sheetId="1" r:id="rId3"/>
    <sheet name="Massachusetts 1891-1963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5" l="1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J15" i="4"/>
  <c r="K15" i="4" s="1"/>
  <c r="L25" i="4"/>
  <c r="H25" i="4"/>
  <c r="K25" i="4" s="1"/>
  <c r="L24" i="4"/>
  <c r="H24" i="4"/>
  <c r="K24" i="4" s="1"/>
  <c r="L23" i="4"/>
  <c r="H23" i="4"/>
  <c r="K23" i="4" s="1"/>
  <c r="L22" i="4"/>
  <c r="H22" i="4"/>
  <c r="K22" i="4" s="1"/>
  <c r="L21" i="4"/>
  <c r="H21" i="4"/>
  <c r="K21" i="4" s="1"/>
  <c r="L19" i="4"/>
  <c r="H19" i="4"/>
  <c r="K19" i="4" s="1"/>
  <c r="L32" i="4"/>
  <c r="J32" i="4"/>
  <c r="K32" i="4" s="1"/>
  <c r="J27" i="4"/>
  <c r="K27" i="4" s="1"/>
  <c r="A27" i="4"/>
  <c r="L27" i="4" s="1"/>
  <c r="L9" i="4"/>
  <c r="H9" i="4"/>
  <c r="K9" i="4" s="1"/>
  <c r="L18" i="4"/>
  <c r="H18" i="4"/>
  <c r="G18" i="4"/>
  <c r="K18" i="4" s="1"/>
  <c r="L17" i="4"/>
  <c r="H17" i="4"/>
  <c r="G17" i="4" s="1"/>
  <c r="K17" i="4" s="1"/>
  <c r="L16" i="4"/>
  <c r="H16" i="4"/>
  <c r="G16" i="4"/>
  <c r="K16" i="4" s="1"/>
  <c r="L14" i="4"/>
  <c r="H14" i="4"/>
  <c r="G14" i="4" s="1"/>
  <c r="K14" i="4" s="1"/>
  <c r="L13" i="4"/>
  <c r="H13" i="4"/>
  <c r="G13" i="4" s="1"/>
  <c r="K13" i="4" s="1"/>
  <c r="L12" i="4"/>
  <c r="H12" i="4"/>
  <c r="G12" i="4" s="1"/>
  <c r="K12" i="4" s="1"/>
  <c r="L11" i="4"/>
  <c r="H11" i="4"/>
  <c r="G11" i="4"/>
  <c r="K11" i="4" s="1"/>
  <c r="L10" i="4"/>
  <c r="H10" i="4"/>
  <c r="G10" i="4"/>
  <c r="K10" i="4" s="1"/>
  <c r="L26" i="4"/>
  <c r="H26" i="4"/>
  <c r="G26" i="4" s="1"/>
  <c r="K26" i="4" s="1"/>
  <c r="L31" i="4"/>
  <c r="J31" i="4"/>
  <c r="K31" i="4" s="1"/>
  <c r="L30" i="4"/>
  <c r="J30" i="4"/>
  <c r="K30" i="4" s="1"/>
  <c r="L29" i="4"/>
  <c r="J29" i="4"/>
  <c r="K29" i="4" s="1"/>
  <c r="L28" i="4"/>
  <c r="J28" i="4"/>
  <c r="K28" i="4" s="1"/>
  <c r="H45" i="3"/>
  <c r="H39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H5" i="3"/>
  <c r="A5" i="3"/>
  <c r="D24" i="1" l="1"/>
  <c r="D23" i="1"/>
</calcChain>
</file>

<file path=xl/sharedStrings.xml><?xml version="1.0" encoding="utf-8"?>
<sst xmlns="http://schemas.openxmlformats.org/spreadsheetml/2006/main" count="319" uniqueCount="108">
  <si>
    <t>Citation: http://salem.lib.virginia.edu/Essex/index.html</t>
  </si>
  <si>
    <t>Location</t>
  </si>
  <si>
    <t>Year</t>
  </si>
  <si>
    <t>Cord (hard)</t>
  </si>
  <si>
    <t>Cord (pine)</t>
  </si>
  <si>
    <t>Dollars</t>
  </si>
  <si>
    <t>Comparative Wages and Prices, 1860 - 1897, H.G. Wadlin (1898)</t>
  </si>
  <si>
    <t>p. 22-24</t>
  </si>
  <si>
    <t>Massachusetts. Report on the Statistics of Labor. Boston. 1874 (http://ocp.hul.harvard.edu/ww/MBSL_AnnualReports_Index.pdf)</t>
  </si>
  <si>
    <t>p. 167</t>
  </si>
  <si>
    <t>Boston</t>
  </si>
  <si>
    <t>Massachusetts. Report on the Statistics of Labor. Boston. 1874 ()</t>
  </si>
  <si>
    <t>Other Mass Towns</t>
  </si>
  <si>
    <t>Massachusetts. Report on the Statistics of Labor. Boston. 1875 ()</t>
  </si>
  <si>
    <t>p. 412</t>
  </si>
  <si>
    <t>Massachusetts. Report on the Statistics of Labor. Boston. 1884 ()</t>
  </si>
  <si>
    <t>p. 440</t>
  </si>
  <si>
    <t>Mass</t>
  </si>
  <si>
    <t>When using these data on firewood prices, please cite Nicholas Z. Muller, "Firewood in the American Economy: 1700 to 2010", NBER Working Paper No. w33974 (June 2025), and its replication kit at http://www.nber.org/data-appendix/w33974.</t>
  </si>
  <si>
    <t>(From Muller's file 2019o.)</t>
  </si>
  <si>
    <t>£</t>
  </si>
  <si>
    <t>Low (all $)</t>
  </si>
  <si>
    <t>ML</t>
  </si>
  <si>
    <t>Med</t>
  </si>
  <si>
    <t>MH</t>
  </si>
  <si>
    <t>High</t>
  </si>
  <si>
    <t>Average</t>
  </si>
  <si>
    <t>.</t>
  </si>
  <si>
    <t>Massachusetts. Report on the Statistics of Labor. Boston. 1900 ()</t>
  </si>
  <si>
    <t>p. 504</t>
  </si>
  <si>
    <t>** Old Tenor</t>
  </si>
  <si>
    <t>Annals of Salem. Felt, Joseph B. Salem W. &amp;S.B. Ives 1845-49 2nd edition.</t>
  </si>
  <si>
    <t>price</t>
  </si>
  <si>
    <t>year</t>
  </si>
  <si>
    <t>unit</t>
  </si>
  <si>
    <t>s</t>
  </si>
  <si>
    <t>d</t>
  </si>
  <si>
    <t>$</t>
  </si>
  <si>
    <t>Old tenor Adjust</t>
  </si>
  <si>
    <t>cord</t>
  </si>
  <si>
    <t>Old Tenor</t>
  </si>
  <si>
    <t>All prices to 1748 in Old Tenor</t>
  </si>
  <si>
    <t>Note: "Wood of extraordinary price, because the outer harbor was blocked up by the ministerial fleet." p. 201</t>
  </si>
  <si>
    <t>History of Ipswich, Essex, and Hamiton. Felt, J.B. Cambridge, MA C. Folsom, 1834</t>
  </si>
  <si>
    <t>Historical Account of Massachusetts Currency. Felt, J.B. Boston, Perkins and Marvin, 1839</t>
  </si>
  <si>
    <t>Annals of Sharon Massachusetts, Gould, J. 1830. Boston, MA, 1904</t>
  </si>
  <si>
    <t>Decimalized</t>
  </si>
  <si>
    <t>pound/cord</t>
  </si>
  <si>
    <t>dollar/cord</t>
  </si>
  <si>
    <t>(From Muller's file 2019r.)</t>
  </si>
  <si>
    <t>$/Cord (hard)</t>
  </si>
  <si>
    <t>$/Cord (pine)</t>
  </si>
  <si>
    <t>Avg ($/cord)</t>
  </si>
  <si>
    <t>Citation: Multiple</t>
  </si>
  <si>
    <t>Boston Globe April 26th, 1891</t>
  </si>
  <si>
    <t>Barnstable Patriot, May, 3rd, 1892</t>
  </si>
  <si>
    <t>Boston Globe September 30th, 1902</t>
  </si>
  <si>
    <t>Barnstable Patriot, Feb, 2nd, 1903</t>
  </si>
  <si>
    <t>Barnstable Patriot, January 26th, 1903</t>
  </si>
  <si>
    <t>Boston Globe October 30, 1904</t>
  </si>
  <si>
    <t>Boston Globe November 13, 1910</t>
  </si>
  <si>
    <t>Barnstable Patriot, December 29th, 1913</t>
  </si>
  <si>
    <t>Barnstable Patriot, September 21st, 1914</t>
  </si>
  <si>
    <t>Barnstable Patriot, February 23rd, 1914</t>
  </si>
  <si>
    <t>Barnstable Patriot, February 14th, 1914</t>
  </si>
  <si>
    <t>Barnstable Patriot, February 21st, 1916</t>
  </si>
  <si>
    <t>Hyannis Patriot, December 18th, 1916</t>
  </si>
  <si>
    <t>Barnstable Patriot, November 11th, 1918</t>
  </si>
  <si>
    <t>Boston Globe, December 28th, 1919</t>
  </si>
  <si>
    <t>Barnstable Patriot, November 14th, 1921</t>
  </si>
  <si>
    <t>Barnstable Patriot, July 31, 1922</t>
  </si>
  <si>
    <t>Barnstable Patriot, March 6th, 1922</t>
  </si>
  <si>
    <t>Barnstable Patriot, January 16th, 1922</t>
  </si>
  <si>
    <t>Boston Globe, December 23rd, 1923</t>
  </si>
  <si>
    <t>Hyannis Patriot, March 17th, 1924</t>
  </si>
  <si>
    <t>Boston Globe September 13th, 1925</t>
  </si>
  <si>
    <t>Boston Globe July 18th, 1926</t>
  </si>
  <si>
    <t>Boston Globe October 3rd, 1926</t>
  </si>
  <si>
    <t>Boston Globe December 19th, 1926</t>
  </si>
  <si>
    <t>Boston Globe, January 12, 1927</t>
  </si>
  <si>
    <t>Boston Globe August 7th, 1927</t>
  </si>
  <si>
    <t>Boston Globe November 25th, 1928</t>
  </si>
  <si>
    <t>Boston Globe September 3rd, 1930</t>
  </si>
  <si>
    <t>Boston Globe September 6, 1931</t>
  </si>
  <si>
    <t>Boston Globe November 8, 1931</t>
  </si>
  <si>
    <t>Boston Globe, January 3, 1932</t>
  </si>
  <si>
    <t>Boston Globe, December 16th, 1934</t>
  </si>
  <si>
    <t>Boston Globe, January 13, 1935</t>
  </si>
  <si>
    <t>Boston Globe, November 14th, 1937</t>
  </si>
  <si>
    <t>Boston Globe, November 5th, 1939</t>
  </si>
  <si>
    <t>Boston Globe, November 30th, 1941</t>
  </si>
  <si>
    <t>Boston Globe, June 11th, 1942</t>
  </si>
  <si>
    <t>Boston Globe, March 19th, 1943</t>
  </si>
  <si>
    <t>Boston Globe, February 14th, 1943</t>
  </si>
  <si>
    <t>Boston Globe, March 18th, 1943</t>
  </si>
  <si>
    <t>Boston Globe, October 29th, 1944</t>
  </si>
  <si>
    <t>Boston Globe, March 26th, 1944</t>
  </si>
  <si>
    <t>Boston Globe, November 18th, 1945</t>
  </si>
  <si>
    <t>Boston Globe, October 22nd, 1945</t>
  </si>
  <si>
    <t>Boston Globe, November 23, 1947</t>
  </si>
  <si>
    <t>Boston Globe, January 5th, 1947</t>
  </si>
  <si>
    <t>Provincetown Advocate October 7th, 1948</t>
  </si>
  <si>
    <t>Boston Globe, November 6, 1949</t>
  </si>
  <si>
    <t>Boston Globe, March 1st, 1950</t>
  </si>
  <si>
    <t>Boston Globe, January 28th, 1951</t>
  </si>
  <si>
    <t>Boston Globe, October 23rd, 1960</t>
  </si>
  <si>
    <t>Boston Globe, April 14th, 1963</t>
  </si>
  <si>
    <t>(From Muller's file 2019q.)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</si>
</sst>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rgb="FF4F4F4F"/>
      <name val="Helvetica"/>
      <family val="2"/>
    </font>
    <font>
      <sz val="12"/>
      <color rgb="FF4F4F4F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5" xfId="0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92DAE-319D-C749-BE24-A7F9F4E7F04B}">
  <dimension ref="A1:M35"/>
  <sheetViews>
    <sheetView workbookViewId="0">
      <selection activeCell="M45" sqref="M45"/>
    </sheetView>
  </sheetViews>
  <sheetFormatPr baseColWidth="10" defaultRowHeight="15" x14ac:dyDescent="0.2"/>
  <cols>
    <col min="3" max="5" width="5.83203125" customWidth="1"/>
    <col min="6" max="6" width="8" customWidth="1"/>
    <col min="7" max="7" width="17.6640625" customWidth="1"/>
  </cols>
  <sheetData>
    <row r="1" spans="1:13" ht="21" x14ac:dyDescent="0.2">
      <c r="A1" s="5" t="s">
        <v>18</v>
      </c>
    </row>
    <row r="2" spans="1:13" ht="17" x14ac:dyDescent="0.2">
      <c r="A2" s="6"/>
    </row>
    <row r="3" spans="1:13" ht="16" x14ac:dyDescent="0.2">
      <c r="A3" s="7" t="s">
        <v>49</v>
      </c>
    </row>
    <row r="5" spans="1:13" ht="16" x14ac:dyDescent="0.2">
      <c r="A5" s="13"/>
      <c r="B5" s="13"/>
      <c r="C5" s="13"/>
      <c r="D5" s="13"/>
      <c r="E5" s="13"/>
      <c r="F5" s="13"/>
      <c r="G5" s="13"/>
      <c r="H5" s="13"/>
      <c r="I5" s="13" t="s">
        <v>31</v>
      </c>
      <c r="J5" s="13"/>
      <c r="K5" s="13"/>
      <c r="L5" s="13"/>
      <c r="M5" s="13"/>
    </row>
    <row r="6" spans="1:13" ht="16" x14ac:dyDescent="0.2">
      <c r="A6" s="13"/>
      <c r="B6" s="13"/>
      <c r="C6" s="13"/>
      <c r="D6" s="13" t="s">
        <v>30</v>
      </c>
      <c r="E6" s="13"/>
      <c r="F6" s="13"/>
      <c r="G6" s="13"/>
      <c r="I6" s="13"/>
      <c r="J6" s="13"/>
      <c r="K6" s="13"/>
      <c r="L6" s="13"/>
      <c r="M6" s="13"/>
    </row>
    <row r="7" spans="1:13" ht="16" x14ac:dyDescent="0.2">
      <c r="A7" s="14"/>
      <c r="B7" s="14"/>
      <c r="C7" s="14" t="s">
        <v>32</v>
      </c>
      <c r="D7" s="14"/>
      <c r="E7" s="14"/>
      <c r="F7" s="14"/>
      <c r="G7" s="14"/>
      <c r="H7" s="14" t="s">
        <v>46</v>
      </c>
      <c r="I7" s="13"/>
      <c r="J7" s="13"/>
      <c r="K7" s="13"/>
      <c r="L7" s="13"/>
      <c r="M7" s="13"/>
    </row>
    <row r="8" spans="1:13" ht="16" x14ac:dyDescent="0.2">
      <c r="A8" s="14" t="s">
        <v>33</v>
      </c>
      <c r="B8" s="14" t="s">
        <v>34</v>
      </c>
      <c r="C8" s="14" t="s">
        <v>20</v>
      </c>
      <c r="D8" s="14" t="s">
        <v>35</v>
      </c>
      <c r="E8" s="14" t="s">
        <v>36</v>
      </c>
      <c r="F8" s="14" t="s">
        <v>37</v>
      </c>
      <c r="G8" s="14" t="s">
        <v>38</v>
      </c>
      <c r="H8" s="14" t="s">
        <v>20</v>
      </c>
      <c r="I8" s="13"/>
      <c r="J8" s="13" t="s">
        <v>48</v>
      </c>
      <c r="K8" s="13" t="s">
        <v>47</v>
      </c>
      <c r="L8" s="13" t="s">
        <v>33</v>
      </c>
      <c r="M8" s="13"/>
    </row>
    <row r="9" spans="1:13" ht="16" x14ac:dyDescent="0.2">
      <c r="A9" s="13">
        <v>1701</v>
      </c>
      <c r="B9" s="14" t="s">
        <v>39</v>
      </c>
      <c r="C9" s="13"/>
      <c r="D9" s="13">
        <v>8</v>
      </c>
      <c r="E9" s="13"/>
      <c r="F9" s="13"/>
      <c r="G9" s="13"/>
      <c r="H9" s="13">
        <f>C9+(1/20)*D9+(1/240)*E9</f>
        <v>0.4</v>
      </c>
      <c r="I9" s="13"/>
      <c r="J9" s="13"/>
      <c r="K9" s="13">
        <f>H9</f>
        <v>0.4</v>
      </c>
      <c r="L9" s="13">
        <f>A9</f>
        <v>1701</v>
      </c>
      <c r="M9" s="13"/>
    </row>
    <row r="10" spans="1:13" ht="16" x14ac:dyDescent="0.2">
      <c r="A10" s="13">
        <v>1728</v>
      </c>
      <c r="B10" s="14" t="s">
        <v>39</v>
      </c>
      <c r="C10" s="13"/>
      <c r="D10" s="13">
        <v>24</v>
      </c>
      <c r="E10" s="13">
        <v>8</v>
      </c>
      <c r="F10" s="13"/>
      <c r="G10" s="13">
        <f>H10*(2/15)</f>
        <v>0.16444444444444448</v>
      </c>
      <c r="H10" s="13">
        <f>C10+(1/20)*D10+(1/240)*E10</f>
        <v>1.2333333333333336</v>
      </c>
      <c r="I10" s="13" t="s">
        <v>41</v>
      </c>
      <c r="J10" s="13"/>
      <c r="K10" s="13">
        <f>G10</f>
        <v>0.16444444444444448</v>
      </c>
      <c r="L10" s="13">
        <f>A10</f>
        <v>1728</v>
      </c>
      <c r="M10" s="13"/>
    </row>
    <row r="11" spans="1:13" ht="16" x14ac:dyDescent="0.2">
      <c r="A11" s="13">
        <v>1728</v>
      </c>
      <c r="B11" s="14" t="s">
        <v>39</v>
      </c>
      <c r="C11" s="13"/>
      <c r="D11" s="13">
        <v>33</v>
      </c>
      <c r="E11" s="13">
        <v>6</v>
      </c>
      <c r="F11" s="13"/>
      <c r="G11" s="13">
        <f>H11*(2/15)</f>
        <v>0.22333333333333333</v>
      </c>
      <c r="H11" s="13">
        <f>C11+(1/20)*D11+(1/240)*E11</f>
        <v>1.675</v>
      </c>
      <c r="I11" s="13"/>
      <c r="J11" s="13"/>
      <c r="K11" s="13">
        <f>G11</f>
        <v>0.22333333333333333</v>
      </c>
      <c r="L11" s="13">
        <f>A11</f>
        <v>1728</v>
      </c>
      <c r="M11" s="13"/>
    </row>
    <row r="12" spans="1:13" ht="16" x14ac:dyDescent="0.2">
      <c r="A12" s="13">
        <v>1728</v>
      </c>
      <c r="B12" s="14" t="s">
        <v>39</v>
      </c>
      <c r="C12" s="13"/>
      <c r="D12" s="13">
        <v>28</v>
      </c>
      <c r="E12" s="13">
        <v>6</v>
      </c>
      <c r="F12" s="13"/>
      <c r="G12" s="13">
        <f>H12*(2/15)</f>
        <v>0.19</v>
      </c>
      <c r="H12" s="13">
        <f>C12+(1/20)*D12+(1/240)*E12</f>
        <v>1.425</v>
      </c>
      <c r="I12" s="13"/>
      <c r="J12" s="13"/>
      <c r="K12" s="13">
        <f>G12</f>
        <v>0.19</v>
      </c>
      <c r="L12" s="13">
        <f>A12</f>
        <v>1728</v>
      </c>
      <c r="M12" s="13"/>
    </row>
    <row r="13" spans="1:13" ht="16" x14ac:dyDescent="0.2">
      <c r="A13" s="13">
        <v>1735</v>
      </c>
      <c r="B13" s="14" t="s">
        <v>39</v>
      </c>
      <c r="C13" s="13"/>
      <c r="D13" s="13">
        <v>33</v>
      </c>
      <c r="E13" s="13"/>
      <c r="F13" s="13"/>
      <c r="G13" s="13">
        <f>H13*(2/15)</f>
        <v>0.22</v>
      </c>
      <c r="H13" s="13">
        <f>C13+(1/20)*D13+(1/240)*E13</f>
        <v>1.6500000000000001</v>
      </c>
      <c r="I13" s="13"/>
      <c r="J13" s="13"/>
      <c r="K13" s="13">
        <f>G13</f>
        <v>0.22</v>
      </c>
      <c r="L13" s="13">
        <f>A13</f>
        <v>1735</v>
      </c>
      <c r="M13" s="13"/>
    </row>
    <row r="14" spans="1:13" ht="16" x14ac:dyDescent="0.2">
      <c r="A14" s="13">
        <v>1737</v>
      </c>
      <c r="B14" s="14" t="s">
        <v>39</v>
      </c>
      <c r="C14" s="13"/>
      <c r="D14" s="13">
        <v>45</v>
      </c>
      <c r="E14" s="13"/>
      <c r="F14" s="13"/>
      <c r="G14" s="13">
        <f>H14*(2/15)</f>
        <v>0.3</v>
      </c>
      <c r="H14" s="13">
        <f>C14+(1/20)*D14+(1/240)*E14</f>
        <v>2.25</v>
      </c>
      <c r="I14" s="13"/>
      <c r="J14" s="13"/>
      <c r="K14" s="13">
        <f>G14</f>
        <v>0.3</v>
      </c>
      <c r="L14" s="13">
        <f>A14</f>
        <v>1737</v>
      </c>
      <c r="M14" s="13"/>
    </row>
    <row r="15" spans="1:13" ht="16" x14ac:dyDescent="0.2">
      <c r="A15" s="13">
        <v>1744</v>
      </c>
      <c r="B15" s="14" t="s">
        <v>39</v>
      </c>
      <c r="C15" s="13"/>
      <c r="D15" s="13"/>
      <c r="E15" s="13"/>
      <c r="F15" s="13">
        <v>3.5</v>
      </c>
      <c r="G15" s="13"/>
      <c r="H15" s="13"/>
      <c r="I15" s="13"/>
      <c r="J15" s="13">
        <f>F15</f>
        <v>3.5</v>
      </c>
      <c r="K15" s="13">
        <f>J15/4.67</f>
        <v>0.74946466809421841</v>
      </c>
      <c r="L15" s="13">
        <v>1744</v>
      </c>
      <c r="M15" s="13" t="s">
        <v>45</v>
      </c>
    </row>
    <row r="16" spans="1:13" ht="16" x14ac:dyDescent="0.2">
      <c r="A16" s="13">
        <v>1747</v>
      </c>
      <c r="B16" s="14" t="s">
        <v>39</v>
      </c>
      <c r="C16" s="13">
        <v>3</v>
      </c>
      <c r="D16" s="13">
        <v>18</v>
      </c>
      <c r="E16" s="13"/>
      <c r="F16" s="13"/>
      <c r="G16" s="13">
        <f>H16*(2/15)</f>
        <v>0.52</v>
      </c>
      <c r="H16" s="13">
        <f>C16+(1/20)*D16+(1/240)*E16</f>
        <v>3.9</v>
      </c>
      <c r="I16" s="13"/>
      <c r="J16" s="13"/>
      <c r="K16" s="13">
        <f>G16</f>
        <v>0.52</v>
      </c>
      <c r="L16" s="13">
        <f>A16</f>
        <v>1747</v>
      </c>
      <c r="M16" s="13"/>
    </row>
    <row r="17" spans="1:13" ht="16" x14ac:dyDescent="0.2">
      <c r="A17" s="13">
        <v>1747</v>
      </c>
      <c r="B17" s="14" t="s">
        <v>39</v>
      </c>
      <c r="C17" s="13">
        <v>8</v>
      </c>
      <c r="D17" s="13"/>
      <c r="E17" s="13"/>
      <c r="F17" s="13"/>
      <c r="G17" s="13">
        <f>H17*(2/15)</f>
        <v>1.0666666666666667</v>
      </c>
      <c r="H17" s="13">
        <f>C17+(1/20)*D17+(1/240)*E17</f>
        <v>8</v>
      </c>
      <c r="I17" s="13"/>
      <c r="J17" s="13"/>
      <c r="K17" s="13">
        <f>G17</f>
        <v>1.0666666666666667</v>
      </c>
      <c r="L17" s="13">
        <f>A17</f>
        <v>1747</v>
      </c>
      <c r="M17" s="13"/>
    </row>
    <row r="18" spans="1:13" ht="16" x14ac:dyDescent="0.2">
      <c r="A18" s="13">
        <v>1748</v>
      </c>
      <c r="B18" s="14" t="s">
        <v>39</v>
      </c>
      <c r="C18" s="13">
        <v>4</v>
      </c>
      <c r="D18" s="13"/>
      <c r="E18" s="13"/>
      <c r="F18" s="13"/>
      <c r="G18" s="13">
        <f>H18*(2/15)</f>
        <v>0.53333333333333333</v>
      </c>
      <c r="H18" s="13">
        <f>C18+(1/20)*D18+(1/240)*E18</f>
        <v>4</v>
      </c>
      <c r="I18" s="13"/>
      <c r="J18" s="13"/>
      <c r="K18" s="13">
        <f>G18</f>
        <v>0.53333333333333333</v>
      </c>
      <c r="L18" s="13">
        <f>A18</f>
        <v>1748</v>
      </c>
      <c r="M18" s="13"/>
    </row>
    <row r="19" spans="1:13" ht="16" x14ac:dyDescent="0.2">
      <c r="A19" s="13">
        <v>1768</v>
      </c>
      <c r="B19" s="14" t="s">
        <v>39</v>
      </c>
      <c r="C19" s="13"/>
      <c r="D19" s="13">
        <v>8.5</v>
      </c>
      <c r="E19" s="13"/>
      <c r="F19" s="13"/>
      <c r="G19" s="13"/>
      <c r="H19" s="13">
        <f>C19+(1/20)*D19+(1/240)*E19</f>
        <v>0.42500000000000004</v>
      </c>
      <c r="I19" s="13"/>
      <c r="J19" s="13"/>
      <c r="K19" s="13">
        <f>H19</f>
        <v>0.42500000000000004</v>
      </c>
      <c r="L19" s="13">
        <f>A19</f>
        <v>1768</v>
      </c>
      <c r="M19" s="13" t="s">
        <v>43</v>
      </c>
    </row>
    <row r="20" spans="1:13" ht="16" x14ac:dyDescent="0.2">
      <c r="A20" s="13">
        <v>1775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5" t="s">
        <v>42</v>
      </c>
    </row>
    <row r="21" spans="1:13" ht="16" x14ac:dyDescent="0.2">
      <c r="A21" s="13">
        <v>1777</v>
      </c>
      <c r="B21" s="14" t="s">
        <v>39</v>
      </c>
      <c r="C21" s="13"/>
      <c r="D21" s="13">
        <v>28</v>
      </c>
      <c r="E21" s="13"/>
      <c r="F21" s="13"/>
      <c r="G21" s="13"/>
      <c r="H21" s="13">
        <f>C21+(1/20)*D21+(1/240)*E21</f>
        <v>1.4000000000000001</v>
      </c>
      <c r="I21" s="13"/>
      <c r="J21" s="13"/>
      <c r="K21" s="13">
        <f>H21</f>
        <v>1.4000000000000001</v>
      </c>
      <c r="L21" s="13">
        <f>A21</f>
        <v>1777</v>
      </c>
      <c r="M21" s="13" t="s">
        <v>44</v>
      </c>
    </row>
    <row r="22" spans="1:13" ht="16" x14ac:dyDescent="0.2">
      <c r="A22" s="13">
        <v>1777</v>
      </c>
      <c r="B22" s="14" t="s">
        <v>39</v>
      </c>
      <c r="C22" s="13"/>
      <c r="D22" s="13">
        <v>30</v>
      </c>
      <c r="E22" s="13"/>
      <c r="F22" s="13"/>
      <c r="G22" s="13"/>
      <c r="H22" s="13">
        <f>C22+(1/20)*D22+(1/240)*E22</f>
        <v>1.5</v>
      </c>
      <c r="I22" s="13"/>
      <c r="J22" s="13"/>
      <c r="K22" s="13">
        <f>H22</f>
        <v>1.5</v>
      </c>
      <c r="L22" s="13">
        <f>A22</f>
        <v>1777</v>
      </c>
      <c r="M22" s="13" t="s">
        <v>44</v>
      </c>
    </row>
    <row r="23" spans="1:13" ht="16" x14ac:dyDescent="0.2">
      <c r="A23" s="13">
        <v>1777</v>
      </c>
      <c r="B23" s="14" t="s">
        <v>39</v>
      </c>
      <c r="C23" s="13"/>
      <c r="D23" s="13">
        <v>28</v>
      </c>
      <c r="E23" s="13"/>
      <c r="F23" s="13"/>
      <c r="G23" s="13"/>
      <c r="H23" s="13">
        <f>C23+(1/20)*D23+(1/240)*E23</f>
        <v>1.4000000000000001</v>
      </c>
      <c r="I23" s="13"/>
      <c r="J23" s="13"/>
      <c r="K23" s="13">
        <f>H23</f>
        <v>1.4000000000000001</v>
      </c>
      <c r="L23" s="13">
        <f>A23</f>
        <v>1777</v>
      </c>
      <c r="M23" s="13" t="s">
        <v>44</v>
      </c>
    </row>
    <row r="24" spans="1:13" ht="16" x14ac:dyDescent="0.2">
      <c r="A24" s="13">
        <v>1777</v>
      </c>
      <c r="B24" s="14" t="s">
        <v>39</v>
      </c>
      <c r="C24" s="13"/>
      <c r="D24" s="13">
        <v>24</v>
      </c>
      <c r="E24" s="13"/>
      <c r="F24" s="13"/>
      <c r="G24" s="13"/>
      <c r="H24" s="13">
        <f>C24+(1/20)*D24+(1/240)*E24</f>
        <v>1.2000000000000002</v>
      </c>
      <c r="I24" s="13"/>
      <c r="J24" s="13"/>
      <c r="K24" s="13">
        <f>H24</f>
        <v>1.2000000000000002</v>
      </c>
      <c r="L24" s="13">
        <f>A24</f>
        <v>1777</v>
      </c>
      <c r="M24" s="13" t="s">
        <v>44</v>
      </c>
    </row>
    <row r="25" spans="1:13" ht="16" x14ac:dyDescent="0.2">
      <c r="A25" s="13">
        <v>1777</v>
      </c>
      <c r="B25" s="14" t="s">
        <v>39</v>
      </c>
      <c r="C25" s="13"/>
      <c r="D25" s="13">
        <v>22</v>
      </c>
      <c r="E25" s="13"/>
      <c r="F25" s="13"/>
      <c r="G25" s="13"/>
      <c r="H25" s="13">
        <f>C25+(1/20)*D25+(1/240)*E25</f>
        <v>1.1000000000000001</v>
      </c>
      <c r="I25" s="13"/>
      <c r="J25" s="13"/>
      <c r="K25" s="13">
        <f>H25</f>
        <v>1.1000000000000001</v>
      </c>
      <c r="L25" s="13">
        <f>A25</f>
        <v>1777</v>
      </c>
      <c r="M25" s="13" t="s">
        <v>44</v>
      </c>
    </row>
    <row r="26" spans="1:13" ht="16" x14ac:dyDescent="0.2">
      <c r="A26" s="13">
        <v>1778</v>
      </c>
      <c r="B26" s="14" t="s">
        <v>39</v>
      </c>
      <c r="C26" s="13"/>
      <c r="D26" s="13">
        <v>90</v>
      </c>
      <c r="E26" s="13"/>
      <c r="F26" s="13"/>
      <c r="G26" s="13">
        <f>(2/15)*H26</f>
        <v>0.6</v>
      </c>
      <c r="H26" s="13">
        <f>C26+(1/20)*D26+(1/240)*E26</f>
        <v>4.5</v>
      </c>
      <c r="I26" s="13" t="s">
        <v>40</v>
      </c>
      <c r="J26" s="13"/>
      <c r="K26" s="13">
        <f>G26</f>
        <v>0.6</v>
      </c>
      <c r="L26" s="13">
        <f>A26</f>
        <v>1778</v>
      </c>
      <c r="M26" s="13"/>
    </row>
    <row r="27" spans="1:13" ht="16" x14ac:dyDescent="0.2">
      <c r="A27" s="13">
        <f>A28-50</f>
        <v>1749</v>
      </c>
      <c r="B27" s="14" t="s">
        <v>39</v>
      </c>
      <c r="C27" s="13"/>
      <c r="D27" s="13"/>
      <c r="E27" s="13"/>
      <c r="F27" s="13">
        <v>2</v>
      </c>
      <c r="G27" s="13"/>
      <c r="H27" s="13"/>
      <c r="I27" s="13"/>
      <c r="J27" s="13">
        <f>F27</f>
        <v>2</v>
      </c>
      <c r="K27" s="13">
        <f>J27/4.93</f>
        <v>0.40567951318458423</v>
      </c>
      <c r="L27" s="13">
        <f>A27</f>
        <v>1749</v>
      </c>
      <c r="M27" s="13" t="s">
        <v>43</v>
      </c>
    </row>
    <row r="28" spans="1:13" ht="16" x14ac:dyDescent="0.2">
      <c r="A28" s="13">
        <v>1799</v>
      </c>
      <c r="B28" s="14" t="s">
        <v>39</v>
      </c>
      <c r="C28" s="13"/>
      <c r="D28" s="13"/>
      <c r="E28" s="13"/>
      <c r="F28" s="13">
        <v>6</v>
      </c>
      <c r="G28" s="13"/>
      <c r="H28" s="13"/>
      <c r="I28" s="13"/>
      <c r="J28" s="13">
        <f>F28</f>
        <v>6</v>
      </c>
      <c r="K28" s="13">
        <f>J28/4.13</f>
        <v>1.4527845036319613</v>
      </c>
      <c r="L28" s="13">
        <f>A28</f>
        <v>1799</v>
      </c>
      <c r="M28" s="13"/>
    </row>
    <row r="29" spans="1:13" ht="16" x14ac:dyDescent="0.2">
      <c r="A29" s="13">
        <v>1807</v>
      </c>
      <c r="B29" s="14" t="s">
        <v>39</v>
      </c>
      <c r="C29" s="13"/>
      <c r="D29" s="13"/>
      <c r="E29" s="13"/>
      <c r="F29" s="13">
        <v>10</v>
      </c>
      <c r="G29" s="13"/>
      <c r="H29" s="13"/>
      <c r="I29" s="13"/>
      <c r="J29" s="13">
        <f>F29</f>
        <v>10</v>
      </c>
      <c r="K29" s="13">
        <f>J29/4.42</f>
        <v>2.2624434389140271</v>
      </c>
      <c r="L29" s="13">
        <f>A29</f>
        <v>1807</v>
      </c>
      <c r="M29" s="13"/>
    </row>
    <row r="30" spans="1:13" ht="16" x14ac:dyDescent="0.2">
      <c r="A30" s="13">
        <v>1813</v>
      </c>
      <c r="B30" s="14" t="s">
        <v>39</v>
      </c>
      <c r="C30" s="13"/>
      <c r="D30" s="13"/>
      <c r="E30" s="13"/>
      <c r="F30" s="13">
        <v>6</v>
      </c>
      <c r="G30" s="13"/>
      <c r="H30" s="13"/>
      <c r="I30" s="13"/>
      <c r="J30" s="13">
        <f>F30</f>
        <v>6</v>
      </c>
      <c r="K30" s="13">
        <f>J30/3.75</f>
        <v>1.6</v>
      </c>
      <c r="L30" s="13">
        <f>A30</f>
        <v>1813</v>
      </c>
      <c r="M30" s="13"/>
    </row>
    <row r="31" spans="1:13" ht="16" x14ac:dyDescent="0.2">
      <c r="A31" s="13">
        <v>1815</v>
      </c>
      <c r="B31" s="14" t="s">
        <v>39</v>
      </c>
      <c r="C31" s="13"/>
      <c r="D31" s="13"/>
      <c r="E31" s="13"/>
      <c r="F31" s="13">
        <v>8</v>
      </c>
      <c r="G31" s="13"/>
      <c r="H31" s="13"/>
      <c r="I31" s="13"/>
      <c r="J31" s="13">
        <f>F31</f>
        <v>8</v>
      </c>
      <c r="K31" s="13">
        <f>J31/4.9</f>
        <v>1.6326530612244896</v>
      </c>
      <c r="L31" s="13">
        <f>A31</f>
        <v>1815</v>
      </c>
      <c r="M31" s="13"/>
    </row>
    <row r="32" spans="1:13" ht="16" x14ac:dyDescent="0.2">
      <c r="A32" s="13">
        <v>1834</v>
      </c>
      <c r="B32" s="14" t="s">
        <v>39</v>
      </c>
      <c r="C32" s="13"/>
      <c r="D32" s="13"/>
      <c r="E32" s="13"/>
      <c r="F32" s="13">
        <v>6</v>
      </c>
      <c r="G32" s="13"/>
      <c r="H32" s="13"/>
      <c r="I32" s="13"/>
      <c r="J32" s="13">
        <f>F32</f>
        <v>6</v>
      </c>
      <c r="K32" s="13">
        <f>J32/4.64</f>
        <v>1.2931034482758621</v>
      </c>
      <c r="L32" s="13">
        <f>A32</f>
        <v>1834</v>
      </c>
      <c r="M32" s="13" t="s">
        <v>43</v>
      </c>
    </row>
    <row r="33" spans="1:13" ht="1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6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6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</sheetData>
  <sortState xmlns:xlrd2="http://schemas.microsoft.com/office/spreadsheetml/2017/richdata2" ref="A9:M32">
    <sortCondition ref="A9:A3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A9B0-12A4-3640-9D5E-FC45C6A177ED}">
  <dimension ref="A4:K45"/>
  <sheetViews>
    <sheetView workbookViewId="0">
      <selection activeCell="I49" sqref="I49"/>
    </sheetView>
  </sheetViews>
  <sheetFormatPr baseColWidth="10" defaultRowHeight="15" x14ac:dyDescent="0.2"/>
  <cols>
    <col min="9" max="9" width="50.33203125" customWidth="1"/>
  </cols>
  <sheetData>
    <row r="4" spans="1:11" x14ac:dyDescent="0.2">
      <c r="B4" s="9" t="s">
        <v>21</v>
      </c>
      <c r="C4" s="10" t="s">
        <v>22</v>
      </c>
      <c r="D4" s="11" t="s">
        <v>23</v>
      </c>
      <c r="E4" s="3" t="s">
        <v>24</v>
      </c>
      <c r="F4" s="12"/>
      <c r="G4" s="3" t="s">
        <v>25</v>
      </c>
      <c r="H4" s="3" t="s">
        <v>26</v>
      </c>
      <c r="I4" t="s">
        <v>28</v>
      </c>
    </row>
    <row r="5" spans="1:11" x14ac:dyDescent="0.2">
      <c r="A5">
        <f>1851</f>
        <v>1851</v>
      </c>
      <c r="B5" s="2">
        <v>4.09</v>
      </c>
      <c r="C5" s="8">
        <v>5</v>
      </c>
      <c r="D5">
        <v>6</v>
      </c>
      <c r="E5">
        <v>7</v>
      </c>
      <c r="G5">
        <v>7.5</v>
      </c>
      <c r="H5">
        <f>AVERAGE(B5:G5)</f>
        <v>5.9180000000000001</v>
      </c>
      <c r="I5" t="s">
        <v>28</v>
      </c>
      <c r="J5" t="s">
        <v>29</v>
      </c>
      <c r="K5" t="s">
        <v>17</v>
      </c>
    </row>
    <row r="6" spans="1:11" x14ac:dyDescent="0.2">
      <c r="A6">
        <f t="shared" ref="A6:A45" si="0">A5+1</f>
        <v>1852</v>
      </c>
      <c r="B6" s="2">
        <v>5</v>
      </c>
      <c r="C6" s="8">
        <v>5.5</v>
      </c>
      <c r="D6">
        <v>6.5</v>
      </c>
      <c r="E6">
        <v>7.5</v>
      </c>
      <c r="G6">
        <v>8</v>
      </c>
      <c r="H6">
        <f t="shared" ref="H6:H45" si="1">AVERAGE(B6:G6)</f>
        <v>6.5</v>
      </c>
      <c r="I6" t="s">
        <v>28</v>
      </c>
      <c r="J6" t="s">
        <v>29</v>
      </c>
      <c r="K6" t="s">
        <v>17</v>
      </c>
    </row>
    <row r="7" spans="1:11" x14ac:dyDescent="0.2">
      <c r="A7">
        <f t="shared" si="0"/>
        <v>1853</v>
      </c>
      <c r="B7" s="2">
        <v>2.56</v>
      </c>
      <c r="C7" s="8"/>
      <c r="D7">
        <v>6.4</v>
      </c>
      <c r="E7">
        <v>8</v>
      </c>
      <c r="G7">
        <v>10.25</v>
      </c>
      <c r="H7">
        <f t="shared" si="1"/>
        <v>6.8025000000000002</v>
      </c>
      <c r="I7" t="s">
        <v>28</v>
      </c>
      <c r="J7" t="s">
        <v>29</v>
      </c>
      <c r="K7" t="s">
        <v>17</v>
      </c>
    </row>
    <row r="8" spans="1:11" x14ac:dyDescent="0.2">
      <c r="A8">
        <f t="shared" si="0"/>
        <v>1854</v>
      </c>
      <c r="B8" s="2">
        <v>6</v>
      </c>
      <c r="C8" s="8">
        <v>6.87</v>
      </c>
      <c r="D8">
        <v>8</v>
      </c>
      <c r="E8">
        <v>9</v>
      </c>
      <c r="G8">
        <v>10</v>
      </c>
      <c r="H8">
        <f t="shared" si="1"/>
        <v>7.9740000000000011</v>
      </c>
      <c r="I8" t="s">
        <v>28</v>
      </c>
      <c r="J8" t="s">
        <v>29</v>
      </c>
      <c r="K8" t="s">
        <v>17</v>
      </c>
    </row>
    <row r="9" spans="1:11" x14ac:dyDescent="0.2">
      <c r="A9">
        <f t="shared" si="0"/>
        <v>1855</v>
      </c>
      <c r="B9" s="2">
        <v>6.09</v>
      </c>
      <c r="C9" s="8">
        <v>7</v>
      </c>
      <c r="D9">
        <v>8</v>
      </c>
      <c r="E9">
        <v>9.5</v>
      </c>
      <c r="G9">
        <v>10.5</v>
      </c>
      <c r="H9">
        <f t="shared" si="1"/>
        <v>8.218</v>
      </c>
      <c r="I9" t="s">
        <v>28</v>
      </c>
      <c r="J9" t="s">
        <v>29</v>
      </c>
      <c r="K9" t="s">
        <v>17</v>
      </c>
    </row>
    <row r="10" spans="1:11" x14ac:dyDescent="0.2">
      <c r="A10">
        <f t="shared" si="0"/>
        <v>1856</v>
      </c>
      <c r="B10" s="2">
        <v>5</v>
      </c>
      <c r="C10" s="8">
        <v>6.25</v>
      </c>
      <c r="D10">
        <v>7</v>
      </c>
      <c r="E10">
        <v>8</v>
      </c>
      <c r="G10">
        <v>9</v>
      </c>
      <c r="H10">
        <f t="shared" si="1"/>
        <v>7.05</v>
      </c>
      <c r="I10" t="s">
        <v>28</v>
      </c>
      <c r="J10" t="s">
        <v>29</v>
      </c>
      <c r="K10" t="s">
        <v>17</v>
      </c>
    </row>
    <row r="11" spans="1:11" x14ac:dyDescent="0.2">
      <c r="A11">
        <f t="shared" si="0"/>
        <v>1857</v>
      </c>
      <c r="B11" s="2">
        <v>5.6</v>
      </c>
      <c r="C11" s="8">
        <v>7</v>
      </c>
      <c r="D11">
        <v>8.5</v>
      </c>
      <c r="E11">
        <v>9</v>
      </c>
      <c r="G11">
        <v>10</v>
      </c>
      <c r="H11">
        <f t="shared" si="1"/>
        <v>8.02</v>
      </c>
      <c r="I11" t="s">
        <v>28</v>
      </c>
      <c r="J11" t="s">
        <v>29</v>
      </c>
      <c r="K11" t="s">
        <v>17</v>
      </c>
    </row>
    <row r="12" spans="1:11" x14ac:dyDescent="0.2">
      <c r="A12">
        <f t="shared" si="0"/>
        <v>1858</v>
      </c>
      <c r="B12" s="2">
        <v>5</v>
      </c>
      <c r="C12" s="8">
        <v>6</v>
      </c>
      <c r="D12">
        <v>7</v>
      </c>
      <c r="E12">
        <v>8</v>
      </c>
      <c r="G12">
        <v>8.5</v>
      </c>
      <c r="H12">
        <f t="shared" si="1"/>
        <v>6.9</v>
      </c>
      <c r="I12" t="s">
        <v>28</v>
      </c>
      <c r="J12" t="s">
        <v>29</v>
      </c>
      <c r="K12" t="s">
        <v>17</v>
      </c>
    </row>
    <row r="13" spans="1:11" x14ac:dyDescent="0.2">
      <c r="A13">
        <f t="shared" si="0"/>
        <v>1859</v>
      </c>
      <c r="B13" s="2">
        <v>5</v>
      </c>
      <c r="C13" s="8"/>
      <c r="D13" s="8">
        <v>6</v>
      </c>
      <c r="E13">
        <v>7</v>
      </c>
      <c r="F13">
        <v>7.5</v>
      </c>
      <c r="G13">
        <v>7.5</v>
      </c>
      <c r="H13">
        <f t="shared" si="1"/>
        <v>6.6</v>
      </c>
      <c r="I13" t="s">
        <v>28</v>
      </c>
      <c r="J13" t="s">
        <v>29</v>
      </c>
      <c r="K13" t="s">
        <v>17</v>
      </c>
    </row>
    <row r="14" spans="1:11" x14ac:dyDescent="0.2">
      <c r="A14">
        <f t="shared" si="0"/>
        <v>1860</v>
      </c>
      <c r="B14" s="2">
        <v>4.5</v>
      </c>
      <c r="C14" s="8"/>
      <c r="D14" s="8">
        <v>5.58</v>
      </c>
      <c r="G14">
        <v>6.5</v>
      </c>
      <c r="H14">
        <f t="shared" si="1"/>
        <v>5.5266666666666664</v>
      </c>
      <c r="I14" t="s">
        <v>28</v>
      </c>
      <c r="J14" t="s">
        <v>29</v>
      </c>
      <c r="K14" t="s">
        <v>17</v>
      </c>
    </row>
    <row r="15" spans="1:11" x14ac:dyDescent="0.2">
      <c r="A15">
        <f t="shared" si="0"/>
        <v>1861</v>
      </c>
      <c r="B15" s="2">
        <v>6</v>
      </c>
      <c r="C15" s="8"/>
      <c r="G15">
        <v>8</v>
      </c>
      <c r="H15">
        <f t="shared" si="1"/>
        <v>7</v>
      </c>
      <c r="I15" t="s">
        <v>28</v>
      </c>
      <c r="J15" t="s">
        <v>29</v>
      </c>
      <c r="K15" t="s">
        <v>17</v>
      </c>
    </row>
    <row r="16" spans="1:11" x14ac:dyDescent="0.2">
      <c r="A16">
        <f t="shared" si="0"/>
        <v>1862</v>
      </c>
      <c r="B16" s="2">
        <v>6.75</v>
      </c>
      <c r="C16" s="8"/>
      <c r="D16">
        <v>7.5</v>
      </c>
      <c r="G16">
        <v>12</v>
      </c>
      <c r="H16">
        <f t="shared" si="1"/>
        <v>8.75</v>
      </c>
      <c r="I16" t="s">
        <v>28</v>
      </c>
      <c r="J16" t="s">
        <v>29</v>
      </c>
      <c r="K16" t="s">
        <v>17</v>
      </c>
    </row>
    <row r="17" spans="1:11" x14ac:dyDescent="0.2">
      <c r="A17">
        <f t="shared" si="0"/>
        <v>1863</v>
      </c>
      <c r="B17" s="2">
        <v>7</v>
      </c>
      <c r="C17" s="8">
        <v>8.33</v>
      </c>
      <c r="D17">
        <v>9</v>
      </c>
      <c r="E17">
        <v>10.66</v>
      </c>
      <c r="G17">
        <v>12</v>
      </c>
      <c r="H17">
        <f t="shared" si="1"/>
        <v>9.3979999999999997</v>
      </c>
      <c r="I17" t="s">
        <v>28</v>
      </c>
      <c r="J17" t="s">
        <v>29</v>
      </c>
      <c r="K17" t="s">
        <v>17</v>
      </c>
    </row>
    <row r="18" spans="1:11" x14ac:dyDescent="0.2">
      <c r="A18">
        <f t="shared" si="0"/>
        <v>1864</v>
      </c>
      <c r="B18" s="2">
        <v>10</v>
      </c>
      <c r="C18" s="8">
        <v>11</v>
      </c>
      <c r="D18">
        <v>12</v>
      </c>
      <c r="E18">
        <v>12.5</v>
      </c>
      <c r="G18">
        <v>14</v>
      </c>
      <c r="H18">
        <f t="shared" si="1"/>
        <v>11.9</v>
      </c>
      <c r="I18" t="s">
        <v>28</v>
      </c>
      <c r="J18" t="s">
        <v>29</v>
      </c>
      <c r="K18" t="s">
        <v>17</v>
      </c>
    </row>
    <row r="19" spans="1:11" x14ac:dyDescent="0.2">
      <c r="A19">
        <f t="shared" si="0"/>
        <v>1865</v>
      </c>
      <c r="B19" s="2"/>
      <c r="C19" s="8">
        <v>10</v>
      </c>
      <c r="D19">
        <v>12</v>
      </c>
      <c r="E19">
        <v>12.66</v>
      </c>
      <c r="G19">
        <v>14</v>
      </c>
      <c r="H19">
        <f t="shared" si="1"/>
        <v>12.164999999999999</v>
      </c>
      <c r="I19" t="s">
        <v>28</v>
      </c>
      <c r="J19" t="s">
        <v>29</v>
      </c>
      <c r="K19" t="s">
        <v>17</v>
      </c>
    </row>
    <row r="20" spans="1:11" x14ac:dyDescent="0.2">
      <c r="A20">
        <f t="shared" si="0"/>
        <v>1866</v>
      </c>
      <c r="B20" s="2">
        <v>12</v>
      </c>
      <c r="C20" s="8"/>
      <c r="D20">
        <v>14.8</v>
      </c>
      <c r="G20">
        <v>16</v>
      </c>
      <c r="H20">
        <f t="shared" si="1"/>
        <v>14.266666666666666</v>
      </c>
      <c r="I20" t="s">
        <v>28</v>
      </c>
      <c r="J20" t="s">
        <v>29</v>
      </c>
      <c r="K20" t="s">
        <v>17</v>
      </c>
    </row>
    <row r="21" spans="1:11" x14ac:dyDescent="0.2">
      <c r="A21">
        <f t="shared" si="0"/>
        <v>1867</v>
      </c>
      <c r="B21" s="2">
        <v>10</v>
      </c>
      <c r="C21" s="8">
        <v>11</v>
      </c>
      <c r="D21">
        <v>12</v>
      </c>
      <c r="E21">
        <v>13.33</v>
      </c>
      <c r="G21">
        <v>14</v>
      </c>
      <c r="H21">
        <f t="shared" si="1"/>
        <v>12.065999999999999</v>
      </c>
      <c r="I21" t="s">
        <v>28</v>
      </c>
      <c r="J21" t="s">
        <v>29</v>
      </c>
      <c r="K21" t="s">
        <v>17</v>
      </c>
    </row>
    <row r="22" spans="1:11" x14ac:dyDescent="0.2">
      <c r="A22">
        <f t="shared" si="0"/>
        <v>1868</v>
      </c>
      <c r="B22" s="2">
        <v>9</v>
      </c>
      <c r="C22" s="8">
        <v>10</v>
      </c>
      <c r="D22">
        <v>13</v>
      </c>
      <c r="G22">
        <v>14</v>
      </c>
      <c r="H22">
        <f t="shared" si="1"/>
        <v>11.5</v>
      </c>
      <c r="I22" t="s">
        <v>28</v>
      </c>
      <c r="J22" t="s">
        <v>29</v>
      </c>
      <c r="K22" t="s">
        <v>17</v>
      </c>
    </row>
    <row r="23" spans="1:11" x14ac:dyDescent="0.2">
      <c r="A23">
        <f t="shared" si="0"/>
        <v>1869</v>
      </c>
      <c r="B23" s="2">
        <v>10</v>
      </c>
      <c r="C23" s="8">
        <v>11</v>
      </c>
      <c r="D23">
        <v>12</v>
      </c>
      <c r="E23">
        <v>13</v>
      </c>
      <c r="G23">
        <v>14</v>
      </c>
      <c r="H23">
        <f t="shared" si="1"/>
        <v>12</v>
      </c>
      <c r="I23" t="s">
        <v>28</v>
      </c>
      <c r="J23" t="s">
        <v>29</v>
      </c>
      <c r="K23" t="s">
        <v>17</v>
      </c>
    </row>
    <row r="24" spans="1:11" x14ac:dyDescent="0.2">
      <c r="A24">
        <f t="shared" si="0"/>
        <v>1870</v>
      </c>
      <c r="B24" s="2">
        <v>10</v>
      </c>
      <c r="C24" s="8">
        <v>10.66</v>
      </c>
      <c r="D24">
        <v>12</v>
      </c>
      <c r="E24">
        <v>13</v>
      </c>
      <c r="G24">
        <v>14</v>
      </c>
      <c r="H24">
        <f t="shared" si="1"/>
        <v>11.931999999999999</v>
      </c>
      <c r="I24" t="s">
        <v>28</v>
      </c>
      <c r="J24" t="s">
        <v>29</v>
      </c>
      <c r="K24" t="s">
        <v>17</v>
      </c>
    </row>
    <row r="25" spans="1:11" x14ac:dyDescent="0.2">
      <c r="A25">
        <f t="shared" si="0"/>
        <v>1871</v>
      </c>
      <c r="B25" s="2">
        <v>10</v>
      </c>
      <c r="C25" s="8">
        <v>11</v>
      </c>
      <c r="D25">
        <v>12</v>
      </c>
      <c r="G25">
        <v>14</v>
      </c>
      <c r="H25">
        <f t="shared" si="1"/>
        <v>11.75</v>
      </c>
      <c r="I25" t="s">
        <v>28</v>
      </c>
      <c r="J25" t="s">
        <v>29</v>
      </c>
      <c r="K25" t="s">
        <v>17</v>
      </c>
    </row>
    <row r="26" spans="1:11" x14ac:dyDescent="0.2">
      <c r="A26">
        <f t="shared" si="0"/>
        <v>1872</v>
      </c>
      <c r="B26" s="2">
        <v>10</v>
      </c>
      <c r="C26" s="8">
        <v>12</v>
      </c>
      <c r="D26">
        <v>13.33</v>
      </c>
      <c r="G26">
        <v>14</v>
      </c>
      <c r="H26">
        <f t="shared" si="1"/>
        <v>12.3325</v>
      </c>
      <c r="I26" t="s">
        <v>28</v>
      </c>
      <c r="J26" t="s">
        <v>29</v>
      </c>
      <c r="K26" t="s">
        <v>17</v>
      </c>
    </row>
    <row r="27" spans="1:11" x14ac:dyDescent="0.2">
      <c r="A27">
        <f t="shared" si="0"/>
        <v>1873</v>
      </c>
      <c r="B27" s="2">
        <v>10</v>
      </c>
      <c r="C27" s="8">
        <v>11</v>
      </c>
      <c r="D27">
        <v>12</v>
      </c>
      <c r="G27">
        <v>14</v>
      </c>
      <c r="H27">
        <f t="shared" si="1"/>
        <v>11.75</v>
      </c>
      <c r="I27" t="s">
        <v>28</v>
      </c>
      <c r="J27" t="s">
        <v>29</v>
      </c>
      <c r="K27" t="s">
        <v>17</v>
      </c>
    </row>
    <row r="28" spans="1:11" x14ac:dyDescent="0.2">
      <c r="A28">
        <f t="shared" si="0"/>
        <v>1874</v>
      </c>
      <c r="B28" s="2">
        <v>10</v>
      </c>
      <c r="C28" s="8"/>
      <c r="D28">
        <v>12</v>
      </c>
      <c r="G28">
        <v>14</v>
      </c>
      <c r="H28">
        <f t="shared" si="1"/>
        <v>12</v>
      </c>
      <c r="I28" t="s">
        <v>28</v>
      </c>
      <c r="J28" t="s">
        <v>29</v>
      </c>
      <c r="K28" t="s">
        <v>17</v>
      </c>
    </row>
    <row r="29" spans="1:11" x14ac:dyDescent="0.2">
      <c r="A29">
        <f t="shared" si="0"/>
        <v>1875</v>
      </c>
      <c r="B29" s="2">
        <v>10</v>
      </c>
      <c r="C29" s="8"/>
      <c r="D29">
        <v>12</v>
      </c>
      <c r="G29">
        <v>14</v>
      </c>
      <c r="H29">
        <f t="shared" si="1"/>
        <v>12</v>
      </c>
      <c r="I29" t="s">
        <v>28</v>
      </c>
      <c r="J29" t="s">
        <v>29</v>
      </c>
      <c r="K29" t="s">
        <v>17</v>
      </c>
    </row>
    <row r="30" spans="1:11" x14ac:dyDescent="0.2">
      <c r="A30">
        <f t="shared" si="0"/>
        <v>1876</v>
      </c>
      <c r="B30" s="2">
        <v>10</v>
      </c>
      <c r="C30" s="8">
        <v>11.33</v>
      </c>
      <c r="D30">
        <v>12</v>
      </c>
      <c r="G30">
        <v>14</v>
      </c>
      <c r="H30">
        <f t="shared" si="1"/>
        <v>11.8325</v>
      </c>
      <c r="I30" t="s">
        <v>28</v>
      </c>
      <c r="J30" t="s">
        <v>29</v>
      </c>
      <c r="K30" t="s">
        <v>17</v>
      </c>
    </row>
    <row r="31" spans="1:11" x14ac:dyDescent="0.2">
      <c r="A31">
        <f t="shared" si="0"/>
        <v>1877</v>
      </c>
      <c r="B31" s="2">
        <v>7</v>
      </c>
      <c r="C31" s="8">
        <v>7.66</v>
      </c>
      <c r="D31">
        <v>8.66</v>
      </c>
      <c r="E31">
        <v>10</v>
      </c>
      <c r="G31">
        <v>11</v>
      </c>
      <c r="H31">
        <f t="shared" si="1"/>
        <v>8.8640000000000008</v>
      </c>
      <c r="I31" t="s">
        <v>28</v>
      </c>
      <c r="J31" t="s">
        <v>29</v>
      </c>
      <c r="K31" t="s">
        <v>17</v>
      </c>
    </row>
    <row r="32" spans="1:11" x14ac:dyDescent="0.2">
      <c r="A32">
        <f t="shared" si="0"/>
        <v>1878</v>
      </c>
      <c r="B32" s="2">
        <v>7</v>
      </c>
      <c r="C32" s="8"/>
      <c r="G32">
        <v>9</v>
      </c>
      <c r="H32">
        <f t="shared" si="1"/>
        <v>8</v>
      </c>
      <c r="I32" t="s">
        <v>28</v>
      </c>
      <c r="J32" t="s">
        <v>29</v>
      </c>
      <c r="K32" t="s">
        <v>17</v>
      </c>
    </row>
    <row r="33" spans="1:11" x14ac:dyDescent="0.2">
      <c r="A33">
        <f t="shared" si="0"/>
        <v>1879</v>
      </c>
      <c r="B33" s="2">
        <v>8</v>
      </c>
      <c r="C33" s="8"/>
      <c r="G33">
        <v>10</v>
      </c>
      <c r="H33">
        <f t="shared" si="1"/>
        <v>9</v>
      </c>
      <c r="I33" t="s">
        <v>28</v>
      </c>
      <c r="J33" t="s">
        <v>29</v>
      </c>
      <c r="K33" t="s">
        <v>17</v>
      </c>
    </row>
    <row r="34" spans="1:11" x14ac:dyDescent="0.2">
      <c r="A34">
        <f t="shared" si="0"/>
        <v>1880</v>
      </c>
      <c r="B34" s="2">
        <v>3</v>
      </c>
      <c r="C34" s="8">
        <v>5.6</v>
      </c>
      <c r="D34">
        <v>8.48</v>
      </c>
      <c r="E34">
        <v>11.2</v>
      </c>
      <c r="G34">
        <v>14</v>
      </c>
      <c r="H34">
        <f t="shared" si="1"/>
        <v>8.4559999999999995</v>
      </c>
      <c r="I34" t="s">
        <v>28</v>
      </c>
      <c r="J34" t="s">
        <v>29</v>
      </c>
      <c r="K34" t="s">
        <v>17</v>
      </c>
    </row>
    <row r="35" spans="1:11" x14ac:dyDescent="0.2">
      <c r="A35">
        <f t="shared" si="0"/>
        <v>1881</v>
      </c>
      <c r="B35" s="2"/>
      <c r="C35" s="8"/>
      <c r="H35" t="s">
        <v>27</v>
      </c>
      <c r="I35" t="s">
        <v>28</v>
      </c>
      <c r="J35" t="s">
        <v>29</v>
      </c>
      <c r="K35" t="s">
        <v>17</v>
      </c>
    </row>
    <row r="36" spans="1:11" x14ac:dyDescent="0.2">
      <c r="A36">
        <f t="shared" si="0"/>
        <v>1882</v>
      </c>
      <c r="B36" s="2"/>
      <c r="C36" s="8"/>
      <c r="H36" t="s">
        <v>27</v>
      </c>
      <c r="I36" t="s">
        <v>28</v>
      </c>
      <c r="J36" t="s">
        <v>29</v>
      </c>
      <c r="K36" t="s">
        <v>17</v>
      </c>
    </row>
    <row r="37" spans="1:11" x14ac:dyDescent="0.2">
      <c r="A37">
        <f t="shared" si="0"/>
        <v>1883</v>
      </c>
      <c r="B37" s="2"/>
      <c r="C37" s="8"/>
      <c r="H37" t="s">
        <v>27</v>
      </c>
      <c r="I37" t="s">
        <v>28</v>
      </c>
      <c r="J37" t="s">
        <v>29</v>
      </c>
      <c r="K37" t="s">
        <v>17</v>
      </c>
    </row>
    <row r="38" spans="1:11" x14ac:dyDescent="0.2">
      <c r="A38">
        <f t="shared" si="0"/>
        <v>1884</v>
      </c>
      <c r="B38" s="2"/>
      <c r="C38" s="8"/>
      <c r="H38" t="s">
        <v>27</v>
      </c>
      <c r="I38" t="s">
        <v>28</v>
      </c>
      <c r="J38" t="s">
        <v>29</v>
      </c>
      <c r="K38" t="s">
        <v>17</v>
      </c>
    </row>
    <row r="39" spans="1:11" x14ac:dyDescent="0.2">
      <c r="A39">
        <f>A38+1</f>
        <v>1885</v>
      </c>
      <c r="B39" s="2">
        <v>3.2</v>
      </c>
      <c r="C39" s="8">
        <v>6</v>
      </c>
      <c r="D39">
        <v>8.8000000000000007</v>
      </c>
      <c r="E39">
        <v>11.2</v>
      </c>
      <c r="G39">
        <v>14</v>
      </c>
      <c r="H39">
        <f t="shared" si="1"/>
        <v>8.64</v>
      </c>
      <c r="I39" t="s">
        <v>28</v>
      </c>
      <c r="J39" t="s">
        <v>29</v>
      </c>
      <c r="K39" t="s">
        <v>17</v>
      </c>
    </row>
    <row r="40" spans="1:11" x14ac:dyDescent="0.2">
      <c r="A40">
        <f t="shared" si="0"/>
        <v>1886</v>
      </c>
      <c r="B40" s="2"/>
      <c r="C40" s="8"/>
      <c r="H40" t="s">
        <v>27</v>
      </c>
      <c r="I40" t="s">
        <v>28</v>
      </c>
      <c r="J40" t="s">
        <v>29</v>
      </c>
      <c r="K40" t="s">
        <v>17</v>
      </c>
    </row>
    <row r="41" spans="1:11" x14ac:dyDescent="0.2">
      <c r="A41">
        <f t="shared" si="0"/>
        <v>1887</v>
      </c>
      <c r="B41" s="2"/>
      <c r="C41" s="8"/>
      <c r="H41" t="s">
        <v>27</v>
      </c>
      <c r="I41" t="s">
        <v>28</v>
      </c>
      <c r="J41" t="s">
        <v>29</v>
      </c>
      <c r="K41" t="s">
        <v>17</v>
      </c>
    </row>
    <row r="42" spans="1:11" x14ac:dyDescent="0.2">
      <c r="A42">
        <f t="shared" si="0"/>
        <v>1888</v>
      </c>
      <c r="B42" s="2"/>
      <c r="C42" s="8"/>
      <c r="H42" t="s">
        <v>27</v>
      </c>
      <c r="I42" t="s">
        <v>28</v>
      </c>
      <c r="J42" t="s">
        <v>29</v>
      </c>
      <c r="K42" t="s">
        <v>17</v>
      </c>
    </row>
    <row r="43" spans="1:11" x14ac:dyDescent="0.2">
      <c r="A43">
        <f t="shared" si="0"/>
        <v>1889</v>
      </c>
      <c r="B43" s="2"/>
      <c r="C43" s="8"/>
      <c r="H43" t="s">
        <v>27</v>
      </c>
      <c r="I43" t="s">
        <v>28</v>
      </c>
      <c r="J43" t="s">
        <v>29</v>
      </c>
      <c r="K43" t="s">
        <v>17</v>
      </c>
    </row>
    <row r="44" spans="1:11" x14ac:dyDescent="0.2">
      <c r="A44">
        <f t="shared" si="0"/>
        <v>1890</v>
      </c>
      <c r="B44" s="2"/>
      <c r="C44" s="8"/>
      <c r="H44" t="s">
        <v>27</v>
      </c>
      <c r="I44" t="s">
        <v>28</v>
      </c>
      <c r="J44" t="s">
        <v>29</v>
      </c>
      <c r="K44" t="s">
        <v>17</v>
      </c>
    </row>
    <row r="45" spans="1:11" x14ac:dyDescent="0.2">
      <c r="A45">
        <f t="shared" si="0"/>
        <v>1891</v>
      </c>
      <c r="B45" s="2">
        <v>3.5</v>
      </c>
      <c r="C45" s="8">
        <v>5</v>
      </c>
      <c r="D45">
        <v>6.5</v>
      </c>
      <c r="E45">
        <v>8</v>
      </c>
      <c r="G45">
        <v>9.1999999999999993</v>
      </c>
      <c r="H45">
        <f t="shared" si="1"/>
        <v>6.44</v>
      </c>
      <c r="I45" t="s">
        <v>28</v>
      </c>
      <c r="J45" t="s">
        <v>29</v>
      </c>
      <c r="K45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workbookViewId="0">
      <selection activeCell="E38" sqref="E38"/>
    </sheetView>
  </sheetViews>
  <sheetFormatPr baseColWidth="10" defaultColWidth="8.83203125" defaultRowHeight="15" x14ac:dyDescent="0.2"/>
  <cols>
    <col min="2" max="2" width="11.33203125" customWidth="1"/>
    <col min="3" max="3" width="12.6640625" customWidth="1"/>
    <col min="6" max="6" width="52.1640625" customWidth="1"/>
  </cols>
  <sheetData>
    <row r="1" spans="1:8" ht="21" x14ac:dyDescent="0.2">
      <c r="A1" s="5" t="s">
        <v>18</v>
      </c>
    </row>
    <row r="2" spans="1:8" ht="17" x14ac:dyDescent="0.2">
      <c r="A2" s="6"/>
    </row>
    <row r="3" spans="1:8" ht="16" x14ac:dyDescent="0.2">
      <c r="A3" s="7" t="s">
        <v>19</v>
      </c>
    </row>
    <row r="4" spans="1:8" x14ac:dyDescent="0.2">
      <c r="A4" s="3" t="s">
        <v>2</v>
      </c>
      <c r="B4" s="4" t="s">
        <v>3</v>
      </c>
      <c r="C4" s="3" t="s">
        <v>4</v>
      </c>
      <c r="D4" s="3" t="s">
        <v>5</v>
      </c>
      <c r="F4" s="1" t="s">
        <v>0</v>
      </c>
      <c r="G4" s="1"/>
      <c r="H4" s="1" t="s">
        <v>1</v>
      </c>
    </row>
    <row r="5" spans="1:8" x14ac:dyDescent="0.2">
      <c r="A5">
        <v>1860</v>
      </c>
      <c r="B5" s="2">
        <v>1</v>
      </c>
      <c r="D5">
        <v>6.49</v>
      </c>
      <c r="F5" t="s">
        <v>6</v>
      </c>
      <c r="G5" t="s">
        <v>7</v>
      </c>
    </row>
    <row r="6" spans="1:8" x14ac:dyDescent="0.2">
      <c r="A6">
        <v>1872</v>
      </c>
      <c r="B6" s="2">
        <v>1</v>
      </c>
      <c r="D6">
        <v>10.125</v>
      </c>
      <c r="F6" t="s">
        <v>6</v>
      </c>
      <c r="G6" t="s">
        <v>7</v>
      </c>
    </row>
    <row r="7" spans="1:8" x14ac:dyDescent="0.2">
      <c r="A7">
        <v>1878</v>
      </c>
      <c r="B7" s="2">
        <v>1</v>
      </c>
      <c r="D7">
        <v>6.74</v>
      </c>
      <c r="F7" t="s">
        <v>6</v>
      </c>
      <c r="G7" t="s">
        <v>7</v>
      </c>
    </row>
    <row r="8" spans="1:8" x14ac:dyDescent="0.2">
      <c r="A8">
        <v>1881</v>
      </c>
      <c r="B8" s="2">
        <v>1</v>
      </c>
      <c r="D8">
        <v>8.9674999999999994</v>
      </c>
      <c r="F8" t="s">
        <v>6</v>
      </c>
      <c r="G8" t="s">
        <v>7</v>
      </c>
    </row>
    <row r="9" spans="1:8" x14ac:dyDescent="0.2">
      <c r="A9">
        <v>1897</v>
      </c>
      <c r="B9" s="2">
        <v>1</v>
      </c>
      <c r="D9">
        <v>8.41</v>
      </c>
      <c r="F9" t="s">
        <v>6</v>
      </c>
      <c r="G9" t="s">
        <v>7</v>
      </c>
    </row>
    <row r="10" spans="1:8" x14ac:dyDescent="0.2">
      <c r="A10">
        <v>1860</v>
      </c>
      <c r="B10" s="2"/>
      <c r="C10">
        <v>1</v>
      </c>
      <c r="D10">
        <v>4.42</v>
      </c>
      <c r="F10" t="s">
        <v>6</v>
      </c>
      <c r="G10" t="s">
        <v>7</v>
      </c>
    </row>
    <row r="11" spans="1:8" x14ac:dyDescent="0.2">
      <c r="A11">
        <v>1872</v>
      </c>
      <c r="B11" s="2"/>
      <c r="C11">
        <v>1</v>
      </c>
      <c r="D11">
        <v>7</v>
      </c>
      <c r="F11" t="s">
        <v>6</v>
      </c>
      <c r="G11" t="s">
        <v>7</v>
      </c>
    </row>
    <row r="12" spans="1:8" x14ac:dyDescent="0.2">
      <c r="A12">
        <v>1878</v>
      </c>
      <c r="B12" s="2"/>
      <c r="C12">
        <v>1</v>
      </c>
      <c r="D12">
        <v>5.04</v>
      </c>
      <c r="F12" t="s">
        <v>6</v>
      </c>
      <c r="G12" t="s">
        <v>7</v>
      </c>
    </row>
    <row r="13" spans="1:8" x14ac:dyDescent="0.2">
      <c r="A13">
        <v>1881</v>
      </c>
      <c r="B13" s="2"/>
      <c r="C13">
        <v>1</v>
      </c>
      <c r="D13">
        <v>7.09</v>
      </c>
      <c r="F13" t="s">
        <v>6</v>
      </c>
      <c r="G13" t="s">
        <v>7</v>
      </c>
    </row>
    <row r="14" spans="1:8" x14ac:dyDescent="0.2">
      <c r="A14">
        <v>1897</v>
      </c>
      <c r="B14" s="2"/>
      <c r="C14">
        <v>1</v>
      </c>
      <c r="D14">
        <v>6.97</v>
      </c>
      <c r="F14" t="s">
        <v>6</v>
      </c>
      <c r="G14" t="s">
        <v>7</v>
      </c>
    </row>
    <row r="15" spans="1:8" x14ac:dyDescent="0.2">
      <c r="A15">
        <v>1872</v>
      </c>
      <c r="B15" s="2">
        <v>1</v>
      </c>
      <c r="D15">
        <v>11.75</v>
      </c>
      <c r="F15" t="s">
        <v>8</v>
      </c>
      <c r="G15" t="s">
        <v>9</v>
      </c>
      <c r="H15" t="s">
        <v>10</v>
      </c>
    </row>
    <row r="16" spans="1:8" x14ac:dyDescent="0.2">
      <c r="A16">
        <v>1872</v>
      </c>
      <c r="B16" s="2"/>
      <c r="C16">
        <v>1</v>
      </c>
      <c r="D16">
        <v>8</v>
      </c>
      <c r="F16" t="s">
        <v>11</v>
      </c>
      <c r="G16" t="s">
        <v>9</v>
      </c>
      <c r="H16" t="s">
        <v>10</v>
      </c>
    </row>
    <row r="17" spans="1:8" x14ac:dyDescent="0.2">
      <c r="A17">
        <v>1872</v>
      </c>
      <c r="B17" s="2">
        <v>1</v>
      </c>
      <c r="D17">
        <v>8.5</v>
      </c>
      <c r="F17" t="s">
        <v>11</v>
      </c>
      <c r="G17" t="s">
        <v>9</v>
      </c>
      <c r="H17" t="s">
        <v>12</v>
      </c>
    </row>
    <row r="18" spans="1:8" x14ac:dyDescent="0.2">
      <c r="A18">
        <v>1872</v>
      </c>
      <c r="B18" s="2"/>
      <c r="C18">
        <v>1</v>
      </c>
      <c r="D18">
        <v>6</v>
      </c>
      <c r="F18" t="s">
        <v>11</v>
      </c>
      <c r="G18" t="s">
        <v>9</v>
      </c>
      <c r="H18" t="s">
        <v>12</v>
      </c>
    </row>
    <row r="19" spans="1:8" x14ac:dyDescent="0.2">
      <c r="A19">
        <v>1874</v>
      </c>
      <c r="B19" s="2"/>
      <c r="D19">
        <v>8</v>
      </c>
      <c r="F19" t="s">
        <v>13</v>
      </c>
      <c r="G19" t="s">
        <v>14</v>
      </c>
    </row>
    <row r="20" spans="1:8" x14ac:dyDescent="0.2">
      <c r="A20">
        <v>1874</v>
      </c>
      <c r="B20" s="2"/>
      <c r="D20">
        <v>5.5</v>
      </c>
      <c r="F20" t="s">
        <v>13</v>
      </c>
      <c r="G20" t="s">
        <v>14</v>
      </c>
    </row>
    <row r="21" spans="1:8" x14ac:dyDescent="0.2">
      <c r="A21">
        <v>1874</v>
      </c>
      <c r="B21" s="2"/>
      <c r="D21">
        <v>11</v>
      </c>
      <c r="F21" t="s">
        <v>13</v>
      </c>
      <c r="G21" t="s">
        <v>14</v>
      </c>
    </row>
    <row r="22" spans="1:8" x14ac:dyDescent="0.2">
      <c r="A22">
        <v>1874</v>
      </c>
      <c r="B22" s="2"/>
      <c r="D22">
        <v>8.5</v>
      </c>
      <c r="F22" t="s">
        <v>13</v>
      </c>
      <c r="G22" t="s">
        <v>14</v>
      </c>
    </row>
    <row r="23" spans="1:8" x14ac:dyDescent="0.2">
      <c r="A23">
        <v>1883</v>
      </c>
      <c r="B23" s="2">
        <v>1</v>
      </c>
      <c r="D23">
        <f>8*0.822</f>
        <v>6.5759999999999996</v>
      </c>
      <c r="F23" t="s">
        <v>15</v>
      </c>
      <c r="G23" t="s">
        <v>16</v>
      </c>
      <c r="H23" t="s">
        <v>17</v>
      </c>
    </row>
    <row r="24" spans="1:8" x14ac:dyDescent="0.2">
      <c r="A24">
        <v>1883</v>
      </c>
      <c r="B24" s="2"/>
      <c r="C24">
        <v>1</v>
      </c>
      <c r="D24">
        <f>8*0.679</f>
        <v>5.4320000000000004</v>
      </c>
      <c r="F24" t="s">
        <v>15</v>
      </c>
      <c r="G24" t="s">
        <v>16</v>
      </c>
      <c r="H24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A01B-27F4-2B4B-938D-2A83DB2DDE69}">
  <dimension ref="A1:I87"/>
  <sheetViews>
    <sheetView tabSelected="1" topLeftCell="A28" workbookViewId="0">
      <selection activeCell="I40" sqref="I40"/>
    </sheetView>
  </sheetViews>
  <sheetFormatPr baseColWidth="10" defaultRowHeight="15" x14ac:dyDescent="0.2"/>
  <cols>
    <col min="5" max="5" width="23.1640625" customWidth="1"/>
  </cols>
  <sheetData>
    <row r="1" spans="1:9" ht="21" x14ac:dyDescent="0.2">
      <c r="A1" s="5" t="s">
        <v>18</v>
      </c>
    </row>
    <row r="2" spans="1:9" ht="16" x14ac:dyDescent="0.2">
      <c r="A2" s="7"/>
      <c r="B2" s="13"/>
      <c r="C2" s="13"/>
      <c r="D2" s="13"/>
      <c r="E2" s="13"/>
      <c r="F2" s="13"/>
      <c r="G2" s="13"/>
      <c r="H2" s="13"/>
      <c r="I2" s="13"/>
    </row>
    <row r="3" spans="1:9" ht="16" x14ac:dyDescent="0.2">
      <c r="A3" s="7" t="s">
        <v>107</v>
      </c>
      <c r="B3" s="13"/>
      <c r="C3" s="13"/>
      <c r="D3" s="13"/>
      <c r="E3" s="13"/>
      <c r="F3" s="13"/>
      <c r="G3" s="13"/>
      <c r="H3" s="13"/>
      <c r="I3" s="13"/>
    </row>
    <row r="4" spans="1:9" ht="16" x14ac:dyDescent="0.2">
      <c r="A4" s="16" t="s">
        <v>2</v>
      </c>
      <c r="B4" s="16" t="s">
        <v>50</v>
      </c>
      <c r="C4" s="16" t="s">
        <v>51</v>
      </c>
      <c r="D4" s="16" t="s">
        <v>52</v>
      </c>
      <c r="E4" s="17" t="s">
        <v>53</v>
      </c>
      <c r="F4" s="17"/>
      <c r="G4" s="13"/>
      <c r="H4" s="13"/>
      <c r="I4" s="13"/>
    </row>
    <row r="5" spans="1:9" ht="16" x14ac:dyDescent="0.2">
      <c r="A5" s="14">
        <v>1891</v>
      </c>
      <c r="B5" s="18">
        <v>8</v>
      </c>
      <c r="C5" s="19"/>
      <c r="D5" s="14">
        <f>AVERAGE(B5:C5)</f>
        <v>8</v>
      </c>
      <c r="E5" s="13" t="s">
        <v>54</v>
      </c>
      <c r="F5" s="13"/>
      <c r="G5" s="13"/>
      <c r="H5" s="13"/>
      <c r="I5" s="13"/>
    </row>
    <row r="6" spans="1:9" ht="16" x14ac:dyDescent="0.2">
      <c r="A6" s="14">
        <v>1892</v>
      </c>
      <c r="B6" s="18">
        <v>5</v>
      </c>
      <c r="C6" s="20">
        <v>4.5</v>
      </c>
      <c r="D6" s="14">
        <f t="shared" ref="D6:D71" si="0">AVERAGE(B6:C6)</f>
        <v>4.75</v>
      </c>
      <c r="E6" s="13" t="s">
        <v>55</v>
      </c>
      <c r="F6" s="13"/>
      <c r="G6" s="13"/>
      <c r="H6" s="13"/>
      <c r="I6" s="13"/>
    </row>
    <row r="7" spans="1:9" ht="16" x14ac:dyDescent="0.2">
      <c r="A7" s="14">
        <v>1902</v>
      </c>
      <c r="B7" s="18">
        <v>12</v>
      </c>
      <c r="C7" s="20"/>
      <c r="D7" s="14">
        <f t="shared" si="0"/>
        <v>12</v>
      </c>
      <c r="E7" s="13" t="s">
        <v>56</v>
      </c>
      <c r="F7" s="13"/>
      <c r="G7" s="13"/>
      <c r="H7" s="13"/>
      <c r="I7" s="13"/>
    </row>
    <row r="8" spans="1:9" ht="16" x14ac:dyDescent="0.2">
      <c r="A8" s="14">
        <v>1903</v>
      </c>
      <c r="B8" s="18">
        <v>5.5</v>
      </c>
      <c r="C8" s="20"/>
      <c r="D8" s="14">
        <f t="shared" si="0"/>
        <v>5.5</v>
      </c>
      <c r="E8" s="13" t="s">
        <v>57</v>
      </c>
      <c r="F8" s="13"/>
      <c r="G8" s="13"/>
      <c r="H8" s="13"/>
      <c r="I8" s="13"/>
    </row>
    <row r="9" spans="1:9" ht="16" x14ac:dyDescent="0.2">
      <c r="A9" s="14">
        <v>1903</v>
      </c>
      <c r="B9" s="18">
        <v>8.5</v>
      </c>
      <c r="C9" s="20"/>
      <c r="D9" s="14">
        <f t="shared" si="0"/>
        <v>8.5</v>
      </c>
      <c r="E9" s="13" t="s">
        <v>58</v>
      </c>
      <c r="F9" s="13"/>
      <c r="G9" s="13"/>
      <c r="H9" s="13"/>
      <c r="I9" s="13"/>
    </row>
    <row r="10" spans="1:9" ht="16" x14ac:dyDescent="0.2">
      <c r="A10" s="14">
        <v>1903</v>
      </c>
      <c r="B10" s="18">
        <v>9.5</v>
      </c>
      <c r="C10" s="20"/>
      <c r="D10" s="14">
        <f t="shared" si="0"/>
        <v>9.5</v>
      </c>
      <c r="E10" s="13" t="s">
        <v>58</v>
      </c>
      <c r="F10" s="13"/>
      <c r="G10" s="13"/>
      <c r="H10" s="13"/>
      <c r="I10" s="13"/>
    </row>
    <row r="11" spans="1:9" ht="16" x14ac:dyDescent="0.2">
      <c r="A11" s="14">
        <v>1904</v>
      </c>
      <c r="B11" s="18">
        <v>7</v>
      </c>
      <c r="C11" s="20"/>
      <c r="D11" s="14">
        <f t="shared" si="0"/>
        <v>7</v>
      </c>
      <c r="E11" s="13" t="s">
        <v>59</v>
      </c>
      <c r="F11" s="13"/>
      <c r="G11" s="13"/>
      <c r="H11" s="13"/>
      <c r="I11" s="13"/>
    </row>
    <row r="12" spans="1:9" ht="16" x14ac:dyDescent="0.2">
      <c r="A12" s="14">
        <v>1910</v>
      </c>
      <c r="B12" s="18">
        <v>5</v>
      </c>
      <c r="C12" s="20"/>
      <c r="D12" s="14">
        <f t="shared" si="0"/>
        <v>5</v>
      </c>
      <c r="E12" s="13" t="s">
        <v>60</v>
      </c>
      <c r="F12" s="13"/>
      <c r="G12" s="13"/>
      <c r="H12" s="13"/>
      <c r="I12" s="13"/>
    </row>
    <row r="13" spans="1:9" ht="16" x14ac:dyDescent="0.2">
      <c r="A13" s="14">
        <v>1913</v>
      </c>
      <c r="B13" s="18">
        <v>8</v>
      </c>
      <c r="C13" s="20"/>
      <c r="D13" s="14">
        <f t="shared" si="0"/>
        <v>8</v>
      </c>
      <c r="E13" s="13" t="s">
        <v>61</v>
      </c>
      <c r="F13" s="13"/>
      <c r="G13" s="13"/>
      <c r="H13" s="13"/>
      <c r="I13" s="13"/>
    </row>
    <row r="14" spans="1:9" ht="16" x14ac:dyDescent="0.2">
      <c r="A14" s="14">
        <v>1914</v>
      </c>
      <c r="B14" s="18"/>
      <c r="C14" s="20">
        <v>6</v>
      </c>
      <c r="D14" s="14">
        <f t="shared" si="0"/>
        <v>6</v>
      </c>
      <c r="E14" s="13" t="s">
        <v>62</v>
      </c>
      <c r="F14" s="13"/>
      <c r="G14" s="13"/>
      <c r="H14" s="13"/>
      <c r="I14" s="13"/>
    </row>
    <row r="15" spans="1:9" ht="16" x14ac:dyDescent="0.2">
      <c r="A15" s="14">
        <v>1914</v>
      </c>
      <c r="B15" s="18"/>
      <c r="C15" s="20">
        <v>5</v>
      </c>
      <c r="D15" s="14">
        <f t="shared" si="0"/>
        <v>5</v>
      </c>
      <c r="E15" s="13" t="s">
        <v>63</v>
      </c>
      <c r="F15" s="13"/>
      <c r="G15" s="13"/>
      <c r="H15" s="13"/>
      <c r="I15" s="13"/>
    </row>
    <row r="16" spans="1:9" ht="16" x14ac:dyDescent="0.2">
      <c r="A16" s="14">
        <v>1914</v>
      </c>
      <c r="B16" s="18"/>
      <c r="C16" s="20">
        <v>4</v>
      </c>
      <c r="D16" s="14">
        <f t="shared" si="0"/>
        <v>4</v>
      </c>
      <c r="E16" s="13" t="s">
        <v>64</v>
      </c>
      <c r="F16" s="13"/>
      <c r="G16" s="13"/>
      <c r="H16" s="13"/>
      <c r="I16" s="13"/>
    </row>
    <row r="17" spans="1:9" ht="16" x14ac:dyDescent="0.2">
      <c r="A17" s="14">
        <v>1916</v>
      </c>
      <c r="B17" s="18"/>
      <c r="C17" s="20">
        <v>4</v>
      </c>
      <c r="D17" s="14">
        <f t="shared" si="0"/>
        <v>4</v>
      </c>
      <c r="E17" s="13" t="s">
        <v>65</v>
      </c>
      <c r="F17" s="13"/>
      <c r="G17" s="13"/>
      <c r="H17" s="13"/>
      <c r="I17" s="13"/>
    </row>
    <row r="18" spans="1:9" ht="16" x14ac:dyDescent="0.2">
      <c r="A18" s="14">
        <v>1916</v>
      </c>
      <c r="B18" s="18">
        <v>9</v>
      </c>
      <c r="C18" s="20"/>
      <c r="D18" s="14">
        <f t="shared" si="0"/>
        <v>9</v>
      </c>
      <c r="E18" s="13" t="s">
        <v>66</v>
      </c>
      <c r="F18" s="13"/>
      <c r="G18" s="13"/>
      <c r="H18" s="13"/>
      <c r="I18" s="13"/>
    </row>
    <row r="19" spans="1:9" ht="16" x14ac:dyDescent="0.2">
      <c r="A19" s="14">
        <v>1918</v>
      </c>
      <c r="B19" s="18">
        <v>10</v>
      </c>
      <c r="C19" s="20">
        <v>10</v>
      </c>
      <c r="D19" s="14">
        <f t="shared" si="0"/>
        <v>10</v>
      </c>
      <c r="E19" s="13" t="s">
        <v>67</v>
      </c>
      <c r="F19" s="13"/>
      <c r="G19" s="13"/>
      <c r="H19" s="13"/>
      <c r="I19" s="13"/>
    </row>
    <row r="20" spans="1:9" ht="16" x14ac:dyDescent="0.2">
      <c r="A20" s="14">
        <v>1919</v>
      </c>
      <c r="B20" s="18"/>
      <c r="C20" s="20">
        <v>6</v>
      </c>
      <c r="D20" s="14">
        <f t="shared" si="0"/>
        <v>6</v>
      </c>
      <c r="E20" s="13" t="s">
        <v>68</v>
      </c>
      <c r="F20" s="13"/>
      <c r="G20" s="13"/>
      <c r="H20" s="13"/>
      <c r="I20" s="13"/>
    </row>
    <row r="21" spans="1:9" ht="16" x14ac:dyDescent="0.2">
      <c r="A21" s="14">
        <v>1921</v>
      </c>
      <c r="B21" s="18"/>
      <c r="C21" s="20">
        <v>10</v>
      </c>
      <c r="D21" s="14">
        <f t="shared" si="0"/>
        <v>10</v>
      </c>
      <c r="E21" s="13" t="s">
        <v>69</v>
      </c>
      <c r="F21" s="13"/>
      <c r="G21" s="13"/>
      <c r="H21" s="13"/>
      <c r="I21" s="13"/>
    </row>
    <row r="22" spans="1:9" ht="16" x14ac:dyDescent="0.2">
      <c r="A22" s="14">
        <v>1922</v>
      </c>
      <c r="B22" s="18">
        <v>7</v>
      </c>
      <c r="C22" s="20"/>
      <c r="D22" s="14">
        <f t="shared" si="0"/>
        <v>7</v>
      </c>
      <c r="E22" s="13" t="s">
        <v>70</v>
      </c>
      <c r="F22" s="13"/>
      <c r="G22" s="13"/>
      <c r="H22" s="13"/>
      <c r="I22" s="13"/>
    </row>
    <row r="23" spans="1:9" ht="16" x14ac:dyDescent="0.2">
      <c r="A23" s="14">
        <v>1922</v>
      </c>
      <c r="B23" s="18"/>
      <c r="C23" s="20">
        <v>6</v>
      </c>
      <c r="D23" s="14">
        <f t="shared" si="0"/>
        <v>6</v>
      </c>
      <c r="E23" s="13" t="s">
        <v>71</v>
      </c>
      <c r="F23" s="13"/>
      <c r="G23" s="13"/>
      <c r="H23" s="13"/>
      <c r="I23" s="13"/>
    </row>
    <row r="24" spans="1:9" ht="16" x14ac:dyDescent="0.2">
      <c r="A24" s="14">
        <v>1922</v>
      </c>
      <c r="B24" s="18"/>
      <c r="C24" s="20">
        <v>10</v>
      </c>
      <c r="D24" s="14">
        <f t="shared" si="0"/>
        <v>10</v>
      </c>
      <c r="E24" s="13" t="s">
        <v>72</v>
      </c>
      <c r="F24" s="13"/>
      <c r="G24" s="13"/>
      <c r="H24" s="13"/>
      <c r="I24" s="13"/>
    </row>
    <row r="25" spans="1:9" ht="16" x14ac:dyDescent="0.2">
      <c r="A25" s="14">
        <v>1923</v>
      </c>
      <c r="B25" s="18">
        <v>16</v>
      </c>
      <c r="C25" s="20"/>
      <c r="D25" s="14">
        <f t="shared" si="0"/>
        <v>16</v>
      </c>
      <c r="E25" s="13" t="s">
        <v>73</v>
      </c>
      <c r="F25" s="13"/>
      <c r="G25" s="13"/>
      <c r="H25" s="13"/>
      <c r="I25" s="13"/>
    </row>
    <row r="26" spans="1:9" ht="16" x14ac:dyDescent="0.2">
      <c r="A26" s="14">
        <v>1924</v>
      </c>
      <c r="B26" s="18">
        <v>12</v>
      </c>
      <c r="C26" s="20">
        <v>12</v>
      </c>
      <c r="D26" s="14">
        <f t="shared" si="0"/>
        <v>12</v>
      </c>
      <c r="E26" s="13" t="s">
        <v>74</v>
      </c>
      <c r="F26" s="13"/>
      <c r="G26" s="13"/>
      <c r="H26" s="13"/>
      <c r="I26" s="13"/>
    </row>
    <row r="27" spans="1:9" ht="16" x14ac:dyDescent="0.2">
      <c r="A27" s="14">
        <v>1925</v>
      </c>
      <c r="B27" s="18">
        <v>12</v>
      </c>
      <c r="C27" s="20"/>
      <c r="D27" s="14">
        <f t="shared" si="0"/>
        <v>12</v>
      </c>
      <c r="E27" s="13" t="s">
        <v>75</v>
      </c>
      <c r="F27" s="13"/>
      <c r="G27" s="13"/>
      <c r="H27" s="13"/>
      <c r="I27" s="13"/>
    </row>
    <row r="28" spans="1:9" ht="16" x14ac:dyDescent="0.2">
      <c r="A28" s="14">
        <v>1926</v>
      </c>
      <c r="B28" s="18">
        <v>10</v>
      </c>
      <c r="C28" s="20"/>
      <c r="D28" s="14">
        <f t="shared" si="0"/>
        <v>10</v>
      </c>
      <c r="E28" s="13" t="s">
        <v>76</v>
      </c>
      <c r="F28" s="13"/>
      <c r="G28" s="13"/>
      <c r="H28" s="13"/>
      <c r="I28" s="13"/>
    </row>
    <row r="29" spans="1:9" ht="16" x14ac:dyDescent="0.2">
      <c r="A29" s="14">
        <v>1926</v>
      </c>
      <c r="B29" s="18">
        <v>12</v>
      </c>
      <c r="C29" s="20"/>
      <c r="D29" s="14">
        <f t="shared" si="0"/>
        <v>12</v>
      </c>
      <c r="E29" s="13" t="s">
        <v>77</v>
      </c>
      <c r="F29" s="13"/>
      <c r="G29" s="13"/>
      <c r="H29" s="13"/>
      <c r="I29" s="13"/>
    </row>
    <row r="30" spans="1:9" ht="16" x14ac:dyDescent="0.2">
      <c r="A30" s="14">
        <v>1926</v>
      </c>
      <c r="B30" s="18">
        <v>18</v>
      </c>
      <c r="C30" s="20"/>
      <c r="D30" s="14">
        <f t="shared" si="0"/>
        <v>18</v>
      </c>
      <c r="E30" s="13" t="s">
        <v>78</v>
      </c>
      <c r="F30" s="13"/>
      <c r="G30" s="13"/>
      <c r="H30" s="13"/>
      <c r="I30" s="13"/>
    </row>
    <row r="31" spans="1:9" ht="16" x14ac:dyDescent="0.2">
      <c r="A31" s="14">
        <v>1927</v>
      </c>
      <c r="B31" s="18">
        <v>11.5</v>
      </c>
      <c r="C31" s="20"/>
      <c r="D31" s="14">
        <f t="shared" si="0"/>
        <v>11.5</v>
      </c>
      <c r="E31" s="13" t="s">
        <v>79</v>
      </c>
      <c r="F31" s="13"/>
      <c r="G31" s="13"/>
      <c r="H31" s="13"/>
      <c r="I31" s="13"/>
    </row>
    <row r="32" spans="1:9" ht="16" x14ac:dyDescent="0.2">
      <c r="A32" s="14">
        <v>1927</v>
      </c>
      <c r="B32" s="18">
        <v>10</v>
      </c>
      <c r="C32" s="20"/>
      <c r="D32" s="14">
        <f t="shared" si="0"/>
        <v>10</v>
      </c>
      <c r="E32" s="13" t="s">
        <v>79</v>
      </c>
      <c r="F32" s="13"/>
      <c r="G32" s="13"/>
      <c r="H32" s="13"/>
      <c r="I32" s="13"/>
    </row>
    <row r="33" spans="1:9" ht="16" x14ac:dyDescent="0.2">
      <c r="A33" s="14">
        <v>1927</v>
      </c>
      <c r="B33" s="18">
        <v>16</v>
      </c>
      <c r="C33" s="20"/>
      <c r="D33" s="14">
        <f t="shared" si="0"/>
        <v>16</v>
      </c>
      <c r="E33" s="13" t="s">
        <v>80</v>
      </c>
      <c r="F33" s="13"/>
      <c r="G33" s="13"/>
      <c r="H33" s="13"/>
      <c r="I33" s="13"/>
    </row>
    <row r="34" spans="1:9" ht="16" x14ac:dyDescent="0.2">
      <c r="A34" s="14">
        <v>1928</v>
      </c>
      <c r="B34" s="18">
        <v>12</v>
      </c>
      <c r="C34" s="20"/>
      <c r="D34" s="14">
        <f t="shared" si="0"/>
        <v>12</v>
      </c>
      <c r="E34" s="13" t="s">
        <v>81</v>
      </c>
      <c r="F34" s="13"/>
      <c r="G34" s="13"/>
      <c r="H34" s="13"/>
      <c r="I34" s="13"/>
    </row>
    <row r="35" spans="1:9" ht="16" x14ac:dyDescent="0.2">
      <c r="A35" s="14">
        <v>1930</v>
      </c>
      <c r="B35" s="18">
        <v>3</v>
      </c>
      <c r="C35" s="20"/>
      <c r="D35" s="14">
        <f t="shared" si="0"/>
        <v>3</v>
      </c>
      <c r="E35" s="13" t="s">
        <v>82</v>
      </c>
      <c r="F35" s="13"/>
      <c r="G35" s="13"/>
      <c r="H35" s="13"/>
      <c r="I35" s="13"/>
    </row>
    <row r="36" spans="1:9" ht="16" x14ac:dyDescent="0.2">
      <c r="A36" s="14">
        <v>1931</v>
      </c>
      <c r="B36" s="18">
        <v>12</v>
      </c>
      <c r="C36" s="20"/>
      <c r="D36" s="14">
        <f t="shared" si="0"/>
        <v>12</v>
      </c>
      <c r="E36" s="13" t="s">
        <v>83</v>
      </c>
      <c r="F36" s="13"/>
      <c r="G36" s="13"/>
      <c r="H36" s="13"/>
      <c r="I36" s="13"/>
    </row>
    <row r="37" spans="1:9" ht="16" x14ac:dyDescent="0.2">
      <c r="A37" s="14">
        <v>1931</v>
      </c>
      <c r="B37" s="18">
        <v>14</v>
      </c>
      <c r="C37" s="20"/>
      <c r="D37" s="14">
        <f t="shared" si="0"/>
        <v>14</v>
      </c>
      <c r="E37" s="13" t="s">
        <v>84</v>
      </c>
      <c r="F37" s="13"/>
      <c r="G37" s="13"/>
      <c r="H37" s="13"/>
      <c r="I37" s="13"/>
    </row>
    <row r="38" spans="1:9" ht="16" x14ac:dyDescent="0.2">
      <c r="A38" s="14">
        <v>1932</v>
      </c>
      <c r="B38" s="18">
        <v>14</v>
      </c>
      <c r="C38" s="20"/>
      <c r="D38" s="14">
        <f t="shared" si="0"/>
        <v>14</v>
      </c>
      <c r="E38" s="13" t="s">
        <v>85</v>
      </c>
      <c r="F38" s="13"/>
      <c r="G38" s="13"/>
      <c r="H38" s="13"/>
      <c r="I38" s="13"/>
    </row>
    <row r="39" spans="1:9" ht="16" x14ac:dyDescent="0.2">
      <c r="A39" s="14">
        <v>1932</v>
      </c>
      <c r="B39" s="18">
        <v>16</v>
      </c>
      <c r="C39" s="20"/>
      <c r="D39" s="14">
        <f t="shared" si="0"/>
        <v>16</v>
      </c>
      <c r="E39" s="13" t="s">
        <v>85</v>
      </c>
      <c r="F39" s="13"/>
      <c r="G39" s="13"/>
      <c r="H39" s="13"/>
      <c r="I39" s="13"/>
    </row>
    <row r="40" spans="1:9" ht="16" x14ac:dyDescent="0.2">
      <c r="A40" s="14">
        <v>1934</v>
      </c>
      <c r="B40" s="18">
        <v>14</v>
      </c>
      <c r="C40" s="20"/>
      <c r="D40" s="14">
        <f t="shared" si="0"/>
        <v>14</v>
      </c>
      <c r="E40" s="13" t="s">
        <v>86</v>
      </c>
      <c r="F40" s="13"/>
      <c r="G40" s="13"/>
      <c r="H40" s="13"/>
      <c r="I40" s="13"/>
    </row>
    <row r="41" spans="1:9" ht="16" x14ac:dyDescent="0.2">
      <c r="A41" s="14">
        <v>1935</v>
      </c>
      <c r="B41" s="18">
        <v>12.5</v>
      </c>
      <c r="C41" s="20"/>
      <c r="D41" s="14">
        <f t="shared" si="0"/>
        <v>12.5</v>
      </c>
      <c r="E41" s="13" t="s">
        <v>87</v>
      </c>
      <c r="F41" s="13"/>
      <c r="G41" s="13"/>
      <c r="H41" s="13"/>
      <c r="I41" s="13"/>
    </row>
    <row r="42" spans="1:9" ht="16" x14ac:dyDescent="0.2">
      <c r="A42" s="14">
        <v>1935</v>
      </c>
      <c r="B42" s="18">
        <v>7</v>
      </c>
      <c r="C42" s="20"/>
      <c r="D42" s="14">
        <f t="shared" si="0"/>
        <v>7</v>
      </c>
      <c r="E42" s="13" t="s">
        <v>87</v>
      </c>
      <c r="F42" s="13"/>
      <c r="G42" s="13"/>
      <c r="H42" s="13"/>
      <c r="I42" s="13"/>
    </row>
    <row r="43" spans="1:9" ht="16" x14ac:dyDescent="0.2">
      <c r="A43" s="14">
        <v>1935</v>
      </c>
      <c r="B43" s="18">
        <v>5.5</v>
      </c>
      <c r="C43" s="20"/>
      <c r="D43" s="14">
        <f t="shared" si="0"/>
        <v>5.5</v>
      </c>
      <c r="E43" s="13" t="s">
        <v>87</v>
      </c>
      <c r="F43" s="13"/>
      <c r="G43" s="13"/>
      <c r="H43" s="13"/>
      <c r="I43" s="13"/>
    </row>
    <row r="44" spans="1:9" ht="16" x14ac:dyDescent="0.2">
      <c r="A44" s="14">
        <v>1937</v>
      </c>
      <c r="B44" s="18">
        <v>12</v>
      </c>
      <c r="C44" s="20"/>
      <c r="D44" s="14">
        <f t="shared" si="0"/>
        <v>12</v>
      </c>
      <c r="E44" s="13" t="s">
        <v>88</v>
      </c>
      <c r="F44" s="13"/>
      <c r="G44" s="13"/>
      <c r="H44" s="13"/>
      <c r="I44" s="13"/>
    </row>
    <row r="45" spans="1:9" ht="16" x14ac:dyDescent="0.2">
      <c r="A45" s="14">
        <v>1939</v>
      </c>
      <c r="B45" s="18">
        <v>16</v>
      </c>
      <c r="C45" s="20"/>
      <c r="D45" s="14">
        <f t="shared" si="0"/>
        <v>16</v>
      </c>
      <c r="E45" s="13" t="s">
        <v>89</v>
      </c>
      <c r="F45" s="13"/>
      <c r="G45" s="13"/>
      <c r="H45" s="13"/>
      <c r="I45" s="13"/>
    </row>
    <row r="46" spans="1:9" ht="16" x14ac:dyDescent="0.2">
      <c r="A46" s="14">
        <v>1941</v>
      </c>
      <c r="B46" s="18">
        <v>10</v>
      </c>
      <c r="C46" s="20"/>
      <c r="D46" s="14">
        <f t="shared" si="0"/>
        <v>10</v>
      </c>
      <c r="E46" s="13" t="s">
        <v>90</v>
      </c>
      <c r="F46" s="13"/>
      <c r="G46" s="13"/>
      <c r="H46" s="13"/>
      <c r="I46" s="13"/>
    </row>
    <row r="47" spans="1:9" ht="16" x14ac:dyDescent="0.2">
      <c r="A47" s="14">
        <v>1941</v>
      </c>
      <c r="B47" s="18">
        <v>12</v>
      </c>
      <c r="C47" s="20"/>
      <c r="D47" s="14">
        <f t="shared" si="0"/>
        <v>12</v>
      </c>
      <c r="E47" s="13" t="s">
        <v>90</v>
      </c>
      <c r="F47" s="13"/>
      <c r="G47" s="13"/>
      <c r="H47" s="13"/>
      <c r="I47" s="13"/>
    </row>
    <row r="48" spans="1:9" ht="16" x14ac:dyDescent="0.2">
      <c r="A48" s="14">
        <v>1942</v>
      </c>
      <c r="B48" s="18">
        <v>7</v>
      </c>
      <c r="C48" s="20"/>
      <c r="D48" s="14">
        <f t="shared" si="0"/>
        <v>7</v>
      </c>
      <c r="E48" s="13" t="s">
        <v>91</v>
      </c>
      <c r="F48" s="13"/>
      <c r="G48" s="13"/>
      <c r="H48" s="13"/>
      <c r="I48" s="13"/>
    </row>
    <row r="49" spans="1:9" ht="16" x14ac:dyDescent="0.2">
      <c r="A49" s="14">
        <v>1943</v>
      </c>
      <c r="B49" s="18">
        <v>26</v>
      </c>
      <c r="C49" s="20"/>
      <c r="D49" s="14">
        <f t="shared" si="0"/>
        <v>26</v>
      </c>
      <c r="E49" s="13" t="s">
        <v>92</v>
      </c>
      <c r="F49" s="13"/>
      <c r="G49" s="13"/>
      <c r="H49" s="13"/>
      <c r="I49" s="13"/>
    </row>
    <row r="50" spans="1:9" ht="16" x14ac:dyDescent="0.2">
      <c r="A50" s="14">
        <v>1943</v>
      </c>
      <c r="B50" s="18">
        <v>25</v>
      </c>
      <c r="C50" s="20"/>
      <c r="D50" s="14">
        <f t="shared" si="0"/>
        <v>25</v>
      </c>
      <c r="E50" s="13" t="s">
        <v>93</v>
      </c>
      <c r="F50" s="13"/>
      <c r="G50" s="13"/>
      <c r="H50" s="13"/>
      <c r="I50" s="13"/>
    </row>
    <row r="51" spans="1:9" ht="16" x14ac:dyDescent="0.2">
      <c r="A51" s="14">
        <v>1943</v>
      </c>
      <c r="B51" s="18">
        <v>26</v>
      </c>
      <c r="C51" s="20"/>
      <c r="D51" s="14">
        <f t="shared" si="0"/>
        <v>26</v>
      </c>
      <c r="E51" s="13" t="s">
        <v>94</v>
      </c>
      <c r="F51" s="13"/>
      <c r="G51" s="13"/>
      <c r="H51" s="13"/>
      <c r="I51" s="13"/>
    </row>
    <row r="52" spans="1:9" ht="16" x14ac:dyDescent="0.2">
      <c r="A52" s="14">
        <v>1944</v>
      </c>
      <c r="B52" s="18">
        <v>20</v>
      </c>
      <c r="C52" s="20"/>
      <c r="D52" s="14">
        <f t="shared" si="0"/>
        <v>20</v>
      </c>
      <c r="E52" s="13" t="s">
        <v>95</v>
      </c>
      <c r="F52" s="13"/>
      <c r="G52" s="13"/>
      <c r="H52" s="13"/>
      <c r="I52" s="13"/>
    </row>
    <row r="53" spans="1:9" ht="16" x14ac:dyDescent="0.2">
      <c r="A53" s="14">
        <v>1944</v>
      </c>
      <c r="B53" s="18">
        <v>28</v>
      </c>
      <c r="C53" s="20"/>
      <c r="D53" s="14">
        <f t="shared" si="0"/>
        <v>28</v>
      </c>
      <c r="E53" s="13" t="s">
        <v>95</v>
      </c>
      <c r="F53" s="13"/>
      <c r="G53" s="13"/>
      <c r="H53" s="13"/>
      <c r="I53" s="13"/>
    </row>
    <row r="54" spans="1:9" ht="16" x14ac:dyDescent="0.2">
      <c r="A54" s="14">
        <v>1944</v>
      </c>
      <c r="B54" s="18">
        <v>26</v>
      </c>
      <c r="C54" s="20"/>
      <c r="D54" s="14">
        <f t="shared" si="0"/>
        <v>26</v>
      </c>
      <c r="E54" s="13" t="s">
        <v>96</v>
      </c>
      <c r="F54" s="13"/>
      <c r="G54" s="13"/>
      <c r="H54" s="13"/>
      <c r="I54" s="13"/>
    </row>
    <row r="55" spans="1:9" ht="16" x14ac:dyDescent="0.2">
      <c r="A55" s="14">
        <v>1945</v>
      </c>
      <c r="B55" s="18">
        <v>20</v>
      </c>
      <c r="C55" s="20"/>
      <c r="D55" s="14">
        <f t="shared" si="0"/>
        <v>20</v>
      </c>
      <c r="E55" s="13" t="s">
        <v>97</v>
      </c>
      <c r="F55" s="13"/>
      <c r="G55" s="13"/>
      <c r="H55" s="13"/>
      <c r="I55" s="13"/>
    </row>
    <row r="56" spans="1:9" ht="16" x14ac:dyDescent="0.2">
      <c r="A56" s="14">
        <v>1945</v>
      </c>
      <c r="B56" s="18">
        <v>24</v>
      </c>
      <c r="C56" s="20"/>
      <c r="D56" s="14">
        <f t="shared" si="0"/>
        <v>24</v>
      </c>
      <c r="E56" s="13" t="s">
        <v>97</v>
      </c>
      <c r="F56" s="13"/>
      <c r="G56" s="13"/>
      <c r="H56" s="13"/>
      <c r="I56" s="13"/>
    </row>
    <row r="57" spans="1:9" ht="16" x14ac:dyDescent="0.2">
      <c r="A57" s="14">
        <v>1945</v>
      </c>
      <c r="B57" s="18">
        <v>28</v>
      </c>
      <c r="C57" s="20"/>
      <c r="D57" s="14">
        <f t="shared" si="0"/>
        <v>28</v>
      </c>
      <c r="E57" s="13" t="s">
        <v>97</v>
      </c>
      <c r="F57" s="13"/>
      <c r="G57" s="13"/>
      <c r="H57" s="13"/>
      <c r="I57" s="13"/>
    </row>
    <row r="58" spans="1:9" ht="16" x14ac:dyDescent="0.2">
      <c r="A58" s="14">
        <v>1945</v>
      </c>
      <c r="B58" s="14">
        <v>24</v>
      </c>
      <c r="C58" s="14"/>
      <c r="D58" s="14">
        <f t="shared" si="0"/>
        <v>24</v>
      </c>
      <c r="E58" s="13" t="s">
        <v>97</v>
      </c>
      <c r="F58" s="13"/>
      <c r="G58" s="13"/>
      <c r="H58" s="13"/>
      <c r="I58" s="13"/>
    </row>
    <row r="59" spans="1:9" ht="16" x14ac:dyDescent="0.2">
      <c r="A59" s="14">
        <v>1945</v>
      </c>
      <c r="B59" s="14">
        <v>20</v>
      </c>
      <c r="C59" s="14"/>
      <c r="D59" s="14">
        <f t="shared" si="0"/>
        <v>20</v>
      </c>
      <c r="E59" s="13" t="s">
        <v>98</v>
      </c>
      <c r="F59" s="13"/>
      <c r="G59" s="13"/>
      <c r="H59" s="13"/>
      <c r="I59" s="13"/>
    </row>
    <row r="60" spans="1:9" ht="16" x14ac:dyDescent="0.2">
      <c r="A60" s="14">
        <v>1945</v>
      </c>
      <c r="B60" s="14">
        <v>24</v>
      </c>
      <c r="C60" s="14"/>
      <c r="D60" s="14">
        <f t="shared" si="0"/>
        <v>24</v>
      </c>
      <c r="E60" s="13" t="s">
        <v>98</v>
      </c>
      <c r="F60" s="13"/>
      <c r="G60" s="13"/>
      <c r="H60" s="13"/>
      <c r="I60" s="13"/>
    </row>
    <row r="61" spans="1:9" ht="16" x14ac:dyDescent="0.2">
      <c r="A61" s="14">
        <v>1945</v>
      </c>
      <c r="B61" s="14">
        <v>28</v>
      </c>
      <c r="C61" s="14"/>
      <c r="D61" s="14">
        <f t="shared" si="0"/>
        <v>28</v>
      </c>
      <c r="E61" s="13" t="s">
        <v>98</v>
      </c>
      <c r="F61" s="13"/>
      <c r="G61" s="13"/>
      <c r="H61" s="13"/>
      <c r="I61" s="13"/>
    </row>
    <row r="62" spans="1:9" ht="16" x14ac:dyDescent="0.2">
      <c r="A62" s="14">
        <v>1945</v>
      </c>
      <c r="B62" s="14">
        <v>18</v>
      </c>
      <c r="C62" s="14"/>
      <c r="D62" s="14">
        <f t="shared" si="0"/>
        <v>18</v>
      </c>
      <c r="E62" s="13" t="s">
        <v>98</v>
      </c>
      <c r="F62" s="13"/>
      <c r="G62" s="13"/>
      <c r="H62" s="13"/>
      <c r="I62" s="13"/>
    </row>
    <row r="63" spans="1:9" ht="16" x14ac:dyDescent="0.2">
      <c r="A63" s="14">
        <v>1947</v>
      </c>
      <c r="B63" s="14">
        <v>17.5</v>
      </c>
      <c r="C63" s="14"/>
      <c r="D63" s="14">
        <f t="shared" si="0"/>
        <v>17.5</v>
      </c>
      <c r="E63" s="13" t="s">
        <v>99</v>
      </c>
      <c r="F63" s="13"/>
      <c r="G63" s="13"/>
      <c r="H63" s="13"/>
      <c r="I63" s="13"/>
    </row>
    <row r="64" spans="1:9" ht="16" x14ac:dyDescent="0.2">
      <c r="A64" s="14">
        <v>1947</v>
      </c>
      <c r="B64" s="14">
        <v>19.5</v>
      </c>
      <c r="C64" s="14"/>
      <c r="D64" s="14">
        <f t="shared" si="0"/>
        <v>19.5</v>
      </c>
      <c r="E64" s="13" t="s">
        <v>99</v>
      </c>
      <c r="F64" s="13"/>
      <c r="G64" s="13"/>
      <c r="H64" s="13"/>
      <c r="I64" s="13"/>
    </row>
    <row r="65" spans="1:9" ht="16" x14ac:dyDescent="0.2">
      <c r="A65" s="14">
        <v>1947</v>
      </c>
      <c r="B65" s="14">
        <v>15</v>
      </c>
      <c r="C65" s="14"/>
      <c r="D65" s="14">
        <f t="shared" si="0"/>
        <v>15</v>
      </c>
      <c r="E65" s="13" t="s">
        <v>100</v>
      </c>
      <c r="F65" s="13"/>
      <c r="G65" s="13"/>
      <c r="H65" s="13"/>
      <c r="I65" s="13"/>
    </row>
    <row r="66" spans="1:9" ht="16" x14ac:dyDescent="0.2">
      <c r="A66" s="14">
        <v>1948</v>
      </c>
      <c r="B66" s="14">
        <v>15</v>
      </c>
      <c r="C66" s="14"/>
      <c r="D66" s="14">
        <f t="shared" si="0"/>
        <v>15</v>
      </c>
      <c r="E66" s="13" t="s">
        <v>101</v>
      </c>
      <c r="F66" s="13"/>
      <c r="G66" s="13"/>
      <c r="H66" s="13"/>
      <c r="I66" s="13"/>
    </row>
    <row r="67" spans="1:9" ht="16" x14ac:dyDescent="0.2">
      <c r="A67" s="14">
        <v>1949</v>
      </c>
      <c r="B67" s="14">
        <v>15</v>
      </c>
      <c r="C67" s="14"/>
      <c r="D67" s="14">
        <f t="shared" si="0"/>
        <v>15</v>
      </c>
      <c r="E67" s="13" t="s">
        <v>102</v>
      </c>
      <c r="F67" s="13"/>
      <c r="G67" s="13"/>
      <c r="H67" s="13"/>
      <c r="I67" s="13"/>
    </row>
    <row r="68" spans="1:9" ht="16" x14ac:dyDescent="0.2">
      <c r="A68" s="14">
        <v>1950</v>
      </c>
      <c r="B68" s="14">
        <v>12</v>
      </c>
      <c r="C68" s="14"/>
      <c r="D68" s="14">
        <f t="shared" si="0"/>
        <v>12</v>
      </c>
      <c r="E68" s="13" t="s">
        <v>103</v>
      </c>
      <c r="F68" s="13"/>
      <c r="G68" s="13"/>
      <c r="H68" s="13"/>
      <c r="I68" s="13"/>
    </row>
    <row r="69" spans="1:9" ht="16" x14ac:dyDescent="0.2">
      <c r="A69" s="14">
        <v>1951</v>
      </c>
      <c r="B69" s="14">
        <v>12</v>
      </c>
      <c r="C69" s="14"/>
      <c r="D69" s="14">
        <f t="shared" si="0"/>
        <v>12</v>
      </c>
      <c r="E69" s="13" t="s">
        <v>104</v>
      </c>
      <c r="F69" s="13"/>
      <c r="G69" s="13"/>
      <c r="H69" s="13"/>
      <c r="I69" s="13"/>
    </row>
    <row r="70" spans="1:9" ht="16" x14ac:dyDescent="0.2">
      <c r="A70" s="16">
        <v>1960</v>
      </c>
      <c r="B70" s="16">
        <v>35</v>
      </c>
      <c r="C70" s="16"/>
      <c r="D70" s="16">
        <f t="shared" si="0"/>
        <v>35</v>
      </c>
      <c r="E70" s="17" t="s">
        <v>105</v>
      </c>
      <c r="F70" s="17"/>
      <c r="G70" s="17"/>
      <c r="H70" s="13"/>
      <c r="I70" s="13"/>
    </row>
    <row r="71" spans="1:9" ht="16" x14ac:dyDescent="0.2">
      <c r="A71" s="14">
        <v>1963</v>
      </c>
      <c r="B71" s="14">
        <v>19</v>
      </c>
      <c r="C71" s="14"/>
      <c r="D71" s="14">
        <f t="shared" si="0"/>
        <v>19</v>
      </c>
      <c r="E71" s="13" t="s">
        <v>106</v>
      </c>
      <c r="F71" s="13"/>
      <c r="G71" s="13"/>
      <c r="H71" s="13"/>
      <c r="I71" s="13"/>
    </row>
    <row r="72" spans="1:9" ht="16" x14ac:dyDescent="0.2">
      <c r="A72" s="13"/>
      <c r="B72" s="13"/>
      <c r="C72" s="13"/>
      <c r="D72" s="13"/>
      <c r="E72" s="13"/>
      <c r="F72" s="13"/>
      <c r="G72" s="13"/>
      <c r="H72" s="13"/>
      <c r="I72" s="13"/>
    </row>
    <row r="73" spans="1:9" ht="16" x14ac:dyDescent="0.2">
      <c r="A73" s="13"/>
      <c r="B73" s="13"/>
      <c r="C73" s="13"/>
      <c r="D73" s="13"/>
      <c r="E73" s="13"/>
      <c r="F73" s="13"/>
      <c r="G73" s="13"/>
      <c r="H73" s="13"/>
      <c r="I73" s="13"/>
    </row>
    <row r="74" spans="1:9" ht="16" x14ac:dyDescent="0.2">
      <c r="A74" s="13"/>
      <c r="B74" s="13"/>
      <c r="C74" s="13"/>
      <c r="D74" s="13"/>
      <c r="E74" s="13"/>
      <c r="F74" s="13"/>
      <c r="G74" s="13"/>
      <c r="H74" s="13"/>
      <c r="I74" s="13"/>
    </row>
    <row r="75" spans="1:9" ht="16" x14ac:dyDescent="0.2">
      <c r="A75" s="13"/>
      <c r="B75" s="13"/>
      <c r="C75" s="13"/>
      <c r="D75" s="13"/>
      <c r="E75" s="13"/>
      <c r="F75" s="13"/>
      <c r="G75" s="13"/>
      <c r="H75" s="13"/>
      <c r="I75" s="13"/>
    </row>
    <row r="76" spans="1:9" ht="16" x14ac:dyDescent="0.2">
      <c r="A76" s="13"/>
      <c r="B76" s="13"/>
      <c r="C76" s="13"/>
      <c r="D76" s="13"/>
      <c r="E76" s="13"/>
      <c r="F76" s="13"/>
      <c r="G76" s="13"/>
      <c r="H76" s="13"/>
      <c r="I76" s="13"/>
    </row>
    <row r="77" spans="1:9" ht="16" x14ac:dyDescent="0.2">
      <c r="A77" s="13"/>
      <c r="B77" s="13"/>
      <c r="C77" s="13"/>
      <c r="D77" s="13"/>
      <c r="E77" s="13"/>
      <c r="F77" s="13"/>
      <c r="G77" s="13"/>
      <c r="H77" s="13"/>
      <c r="I77" s="13"/>
    </row>
    <row r="78" spans="1:9" ht="16" x14ac:dyDescent="0.2">
      <c r="A78" s="13"/>
      <c r="B78" s="13"/>
      <c r="C78" s="13"/>
      <c r="D78" s="13"/>
      <c r="E78" s="13"/>
      <c r="F78" s="13"/>
      <c r="G78" s="13"/>
      <c r="H78" s="13"/>
      <c r="I78" s="13"/>
    </row>
    <row r="79" spans="1:9" ht="16" x14ac:dyDescent="0.2">
      <c r="A79" s="13"/>
      <c r="B79" s="13"/>
      <c r="C79" s="13"/>
      <c r="D79" s="13"/>
      <c r="E79" s="13"/>
      <c r="F79" s="13"/>
      <c r="G79" s="13"/>
      <c r="H79" s="13"/>
      <c r="I79" s="13"/>
    </row>
    <row r="80" spans="1:9" ht="16" x14ac:dyDescent="0.2">
      <c r="A80" s="13"/>
      <c r="B80" s="13"/>
      <c r="C80" s="13"/>
      <c r="D80" s="13"/>
      <c r="E80" s="13"/>
      <c r="F80" s="13"/>
      <c r="G80" s="13"/>
      <c r="H80" s="13"/>
      <c r="I80" s="13"/>
    </row>
    <row r="81" spans="1:9" ht="16" x14ac:dyDescent="0.2">
      <c r="A81" s="13"/>
      <c r="B81" s="13"/>
      <c r="C81" s="13"/>
      <c r="D81" s="13"/>
      <c r="E81" s="13"/>
      <c r="F81" s="13"/>
      <c r="G81" s="13"/>
      <c r="H81" s="13"/>
      <c r="I81" s="13"/>
    </row>
    <row r="82" spans="1:9" ht="16" x14ac:dyDescent="0.2">
      <c r="A82" s="13"/>
      <c r="B82" s="13"/>
      <c r="C82" s="13"/>
      <c r="D82" s="13"/>
      <c r="E82" s="13"/>
      <c r="F82" s="13"/>
      <c r="G82" s="13"/>
      <c r="H82" s="13"/>
      <c r="I82" s="13"/>
    </row>
    <row r="83" spans="1:9" ht="16" x14ac:dyDescent="0.2">
      <c r="A83" s="13"/>
      <c r="B83" s="13"/>
      <c r="C83" s="13"/>
      <c r="D83" s="13"/>
      <c r="E83" s="13"/>
      <c r="F83" s="13"/>
      <c r="G83" s="13"/>
      <c r="H83" s="13"/>
      <c r="I83" s="13"/>
    </row>
    <row r="84" spans="1:9" ht="16" x14ac:dyDescent="0.2">
      <c r="A84" s="13"/>
      <c r="B84" s="13"/>
      <c r="C84" s="13"/>
      <c r="D84" s="13"/>
      <c r="E84" s="13"/>
      <c r="F84" s="13"/>
      <c r="G84" s="13"/>
      <c r="H84" s="13"/>
      <c r="I84" s="13"/>
    </row>
    <row r="85" spans="1:9" ht="16" x14ac:dyDescent="0.2">
      <c r="A85" s="13"/>
      <c r="B85" s="13"/>
      <c r="C85" s="13"/>
      <c r="D85" s="13"/>
      <c r="E85" s="13"/>
      <c r="F85" s="13"/>
      <c r="G85" s="13"/>
      <c r="H85" s="13"/>
      <c r="I85" s="13"/>
    </row>
    <row r="86" spans="1:9" ht="16" x14ac:dyDescent="0.2">
      <c r="A86" s="13"/>
      <c r="B86" s="13"/>
      <c r="C86" s="13"/>
      <c r="D86" s="13"/>
      <c r="E86" s="13"/>
      <c r="F86" s="13"/>
      <c r="G86" s="13"/>
      <c r="H86" s="13"/>
      <c r="I86" s="13"/>
    </row>
    <row r="87" spans="1:9" ht="16" x14ac:dyDescent="0.2">
      <c r="A87" s="13"/>
      <c r="B87" s="13"/>
      <c r="C87" s="13"/>
      <c r="D87" s="13"/>
      <c r="E87" s="13"/>
      <c r="F87" s="13"/>
      <c r="G87" s="13"/>
      <c r="H87" s="13"/>
      <c r="I8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Massachusetts 1701-1834</vt:lpstr>
      <vt:lpstr>Massachusetts 1851-1891</vt:lpstr>
      <vt:lpstr>Massachusetts 1860 - 1883</vt:lpstr>
      <vt:lpstr>Massachusetts 1891-1963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nzm</dc:creator>
  <cp:lastModifiedBy>Peter H Lindert</cp:lastModifiedBy>
  <dcterms:created xsi:type="dcterms:W3CDTF">2019-07-05T12:36:05Z</dcterms:created>
  <dcterms:modified xsi:type="dcterms:W3CDTF">2025-07-27T01:17:05Z</dcterms:modified>
</cp:coreProperties>
</file>